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870" windowHeight="8595" activeTab="2"/>
  </bookViews>
  <sheets>
    <sheet name="титул" sheetId="1" r:id="rId1"/>
    <sheet name="бюджет времени" sheetId="2" r:id="rId2"/>
    <sheet name="уч план новый" sheetId="3" r:id="rId3"/>
    <sheet name="кален уч график" sheetId="4" r:id="rId4"/>
    <sheet name="кабинеты" sheetId="5" r:id="rId5"/>
  </sheets>
  <definedNames/>
  <calcPr fullCalcOnLoad="1"/>
</workbook>
</file>

<file path=xl/sharedStrings.xml><?xml version="1.0" encoding="utf-8"?>
<sst xmlns="http://schemas.openxmlformats.org/spreadsheetml/2006/main" count="434" uniqueCount="324">
  <si>
    <t>УТВЕРЖДАЮ</t>
  </si>
  <si>
    <t>УЧЕБНЫЙ ПЛАН</t>
  </si>
  <si>
    <t>Индекс</t>
  </si>
  <si>
    <t>Наименование циклов, дисциплин, професиональных модулей, МДК, практик</t>
  </si>
  <si>
    <t>Распределение учебной нагрузки по семестрам</t>
  </si>
  <si>
    <t>I курс</t>
  </si>
  <si>
    <t>II курс</t>
  </si>
  <si>
    <t>III курс</t>
  </si>
  <si>
    <t>1 семестр</t>
  </si>
  <si>
    <t>2 семестр</t>
  </si>
  <si>
    <t>3 семестр</t>
  </si>
  <si>
    <t>4 семестр</t>
  </si>
  <si>
    <t>5 семестр</t>
  </si>
  <si>
    <t>З</t>
  </si>
  <si>
    <t>ДЗ</t>
  </si>
  <si>
    <t>Э</t>
  </si>
  <si>
    <t>О.00</t>
  </si>
  <si>
    <t>Общеобразовательный цикл</t>
  </si>
  <si>
    <t>Иностранный язык</t>
  </si>
  <si>
    <t>История</t>
  </si>
  <si>
    <t>Химия</t>
  </si>
  <si>
    <t>Биология</t>
  </si>
  <si>
    <t>Обществознание (включая экономику и право)</t>
  </si>
  <si>
    <t>Основы безопасности жизнедеятельности</t>
  </si>
  <si>
    <t>Физическая культура</t>
  </si>
  <si>
    <t>Физика</t>
  </si>
  <si>
    <t>Русский язык и культура речи</t>
  </si>
  <si>
    <t>П.00</t>
  </si>
  <si>
    <t>Профессиональный цикл</t>
  </si>
  <si>
    <t>ОП.00</t>
  </si>
  <si>
    <t>Безопасность жизнедеятельности</t>
  </si>
  <si>
    <t>ПМ.00</t>
  </si>
  <si>
    <t>Профессиональные модули</t>
  </si>
  <si>
    <t>Учебная практика</t>
  </si>
  <si>
    <t>Производственная практика</t>
  </si>
  <si>
    <t>ПМ.02</t>
  </si>
  <si>
    <t>Всего</t>
  </si>
  <si>
    <t>УП.02</t>
  </si>
  <si>
    <t>ПП.02</t>
  </si>
  <si>
    <t>1. Сводные данные по бюджету времени (в неделях)</t>
  </si>
  <si>
    <t>Обучение по дисциплинам и междисциплинарным курсам</t>
  </si>
  <si>
    <t>Промежуточная аттестация</t>
  </si>
  <si>
    <t>Государственная (итоговая) аттестация</t>
  </si>
  <si>
    <t>Каникулы</t>
  </si>
  <si>
    <t xml:space="preserve">Курсы </t>
  </si>
  <si>
    <t>Призводственная практика</t>
  </si>
  <si>
    <t>Всего (покурсам)</t>
  </si>
  <si>
    <t>Профиль получаемого профессионального</t>
  </si>
  <si>
    <r>
      <t xml:space="preserve">                   Форма обучения - </t>
    </r>
    <r>
      <rPr>
        <sz val="12"/>
        <rFont val="Arial Cyr"/>
        <family val="0"/>
      </rPr>
      <t>очная</t>
    </r>
  </si>
  <si>
    <r>
      <t xml:space="preserve">образования - </t>
    </r>
    <r>
      <rPr>
        <sz val="12"/>
        <rFont val="Arial Cyr"/>
        <family val="0"/>
      </rPr>
      <t>технический</t>
    </r>
  </si>
  <si>
    <t>План учебного процесса</t>
  </si>
  <si>
    <t>Общепрофессиональный цикл</t>
  </si>
  <si>
    <t>№</t>
  </si>
  <si>
    <t>Наименование</t>
  </si>
  <si>
    <t>Русский язык и литература</t>
  </si>
  <si>
    <t>Кабинеты:</t>
  </si>
  <si>
    <t>Спортивный зал</t>
  </si>
  <si>
    <t>Залы:</t>
  </si>
  <si>
    <t>Актовый зал</t>
  </si>
  <si>
    <t>ОПД.01</t>
  </si>
  <si>
    <t>ОПД.02</t>
  </si>
  <si>
    <t>ОПД.03</t>
  </si>
  <si>
    <t>Календарный учебный график</t>
  </si>
  <si>
    <t xml:space="preserve">1 курс </t>
  </si>
  <si>
    <t>месяц</t>
  </si>
  <si>
    <t>Сентябрь</t>
  </si>
  <si>
    <t xml:space="preserve">Октябрь </t>
  </si>
  <si>
    <t>Ноябрь</t>
  </si>
  <si>
    <t>Декабрь</t>
  </si>
  <si>
    <t>Всего за 1семестр</t>
  </si>
  <si>
    <t>№ недели учебного года</t>
  </si>
  <si>
    <t>ТО</t>
  </si>
  <si>
    <t>УП</t>
  </si>
  <si>
    <t>ПП</t>
  </si>
  <si>
    <t>Январь</t>
  </si>
  <si>
    <t>Февраль</t>
  </si>
  <si>
    <t>Март</t>
  </si>
  <si>
    <t>Апрель</t>
  </si>
  <si>
    <t>Май</t>
  </si>
  <si>
    <t>Июнь</t>
  </si>
  <si>
    <t>Всего за 2семестр</t>
  </si>
  <si>
    <t>Всего         за 1 курс</t>
  </si>
  <si>
    <t>К</t>
  </si>
  <si>
    <t>ПА</t>
  </si>
  <si>
    <t xml:space="preserve"> 2 курс </t>
  </si>
  <si>
    <t>Всего за      3 семестр</t>
  </si>
  <si>
    <t>Всего за 4 семестр</t>
  </si>
  <si>
    <t>Всего за 2 курс</t>
  </si>
  <si>
    <t xml:space="preserve"> 3 курс </t>
  </si>
  <si>
    <t>Всего за 3 курс</t>
  </si>
  <si>
    <t>ГИА</t>
  </si>
  <si>
    <t>теоретическое обучение</t>
  </si>
  <si>
    <t>каникулы</t>
  </si>
  <si>
    <t>учебная практика</t>
  </si>
  <si>
    <t>производственная практика</t>
  </si>
  <si>
    <t>промежуточная аттестация</t>
  </si>
  <si>
    <t>государственная итоговая аттестация</t>
  </si>
  <si>
    <t>Принято на заседании</t>
  </si>
  <si>
    <t>педагогического совета</t>
  </si>
  <si>
    <t>Протокол № ____ от__________</t>
  </si>
  <si>
    <t xml:space="preserve">Приказ от </t>
  </si>
  <si>
    <t>Уровень предшествующего образованя:</t>
  </si>
  <si>
    <t xml:space="preserve">  основное общее образование </t>
  </si>
  <si>
    <t>6 семестр</t>
  </si>
  <si>
    <t>Всего за      5 семестр</t>
  </si>
  <si>
    <t>Всего за 6 семестр</t>
  </si>
  <si>
    <t>География</t>
  </si>
  <si>
    <t>Экология</t>
  </si>
  <si>
    <t>Математика: алгебра, начала математического анализа, геометрия</t>
  </si>
  <si>
    <t>Государственная итоговая аттестация</t>
  </si>
  <si>
    <t>Форма промежут. Аттестации, семестр</t>
  </si>
  <si>
    <t>объем образовательной нагрузки</t>
  </si>
  <si>
    <t>Учебная нагрузка обучающихся (час.)</t>
  </si>
  <si>
    <t>Самостоятельная учебная работа</t>
  </si>
  <si>
    <t>Нагрузка во взаимодействии с преподавателем</t>
  </si>
  <si>
    <t>Всего занятий</t>
  </si>
  <si>
    <t>по учебным дисциплинам, МДК</t>
  </si>
  <si>
    <t>Теоретического обучения</t>
  </si>
  <si>
    <t>лаб и практ занятий по МДК, дисциплинам</t>
  </si>
  <si>
    <t>Консультации</t>
  </si>
  <si>
    <t>1 семечтр</t>
  </si>
  <si>
    <t>Промежуточная аттестация в форме зачета , диф. зачета</t>
  </si>
  <si>
    <t>по практикам производственной и учебной</t>
  </si>
  <si>
    <t>Промежуточная аттестация в форме экзамена, ГИА</t>
  </si>
  <si>
    <t>Всего по циклам ОП+П+ГИА</t>
  </si>
  <si>
    <t>часов недельной нагрузки</t>
  </si>
  <si>
    <t>часов дисциплин и МДК</t>
  </si>
  <si>
    <t>часов учебной практики</t>
  </si>
  <si>
    <t>часов производственной практики</t>
  </si>
  <si>
    <t>количество экзаменов</t>
  </si>
  <si>
    <t>количество зачетов</t>
  </si>
  <si>
    <t>Всего в семестре</t>
  </si>
  <si>
    <t xml:space="preserve">Общие учебные дисциплины </t>
  </si>
  <si>
    <t>ОУД.01</t>
  </si>
  <si>
    <t>ОУД.02</t>
  </si>
  <si>
    <t>ОУД.03</t>
  </si>
  <si>
    <t>ОУД.04</t>
  </si>
  <si>
    <t>Учебные дисциплины по выбору из обязательных предметных областей</t>
  </si>
  <si>
    <t xml:space="preserve">Информатика </t>
  </si>
  <si>
    <t>ОУД.05</t>
  </si>
  <si>
    <t>ОУД.06</t>
  </si>
  <si>
    <t>ОУД.07</t>
  </si>
  <si>
    <t>ОУД.08</t>
  </si>
  <si>
    <t>ОУД.09</t>
  </si>
  <si>
    <t>ОУД.11</t>
  </si>
  <si>
    <t>ОУД.10</t>
  </si>
  <si>
    <t>Дополнительные учебные дисциплины</t>
  </si>
  <si>
    <t>УД.01</t>
  </si>
  <si>
    <t>УД.02</t>
  </si>
  <si>
    <t>УД.03</t>
  </si>
  <si>
    <t>УД.04</t>
  </si>
  <si>
    <t>Э(К).02</t>
  </si>
  <si>
    <t>Экзамен (квалификационный)</t>
  </si>
  <si>
    <t>УС</t>
  </si>
  <si>
    <t>ОУД.12</t>
  </si>
  <si>
    <t>Астрономия</t>
  </si>
  <si>
    <t>Самостоятельная учебная работа без взаимодействия</t>
  </si>
  <si>
    <t>Предметные области</t>
  </si>
  <si>
    <t>Русский язык</t>
  </si>
  <si>
    <t>Общественные науки</t>
  </si>
  <si>
    <t>Естественные науки</t>
  </si>
  <si>
    <t>ФК,экология и основы безопасности</t>
  </si>
  <si>
    <t>ОУД.13</t>
  </si>
  <si>
    <t>ОУД.14</t>
  </si>
  <si>
    <t>ОУД.15</t>
  </si>
  <si>
    <t>Математика и информатика</t>
  </si>
  <si>
    <t>Основы проектирования</t>
  </si>
  <si>
    <t>Индивидуальные проекты</t>
  </si>
  <si>
    <t>УД.06</t>
  </si>
  <si>
    <t>УД.08</t>
  </si>
  <si>
    <t>УД.09</t>
  </si>
  <si>
    <t>Лаборатории:</t>
  </si>
  <si>
    <t>Спортивный комплекс:</t>
  </si>
  <si>
    <t>количество диф. зачетов</t>
  </si>
  <si>
    <t>Директор ГБПОУ  ШАСК ____________________</t>
  </si>
  <si>
    <t>Т.А. Букреева</t>
  </si>
  <si>
    <t>Иностранный язык в профессиональной деятельности</t>
  </si>
  <si>
    <t>Квалификация: каменщик, электросварщик ручной сварки</t>
  </si>
  <si>
    <t>ОПД 06</t>
  </si>
  <si>
    <t>курсовое проектирование</t>
  </si>
  <si>
    <t>ПМ.03</t>
  </si>
  <si>
    <t>Преддипломная практика</t>
  </si>
  <si>
    <t>Общие гуманитарные и социально-экономические дисциплины</t>
  </si>
  <si>
    <t>Основы философии</t>
  </si>
  <si>
    <t>Математический и общий естественный цикл</t>
  </si>
  <si>
    <t>УД.10</t>
  </si>
  <si>
    <t>7 семестр</t>
  </si>
  <si>
    <t>8 семестр</t>
  </si>
  <si>
    <t>6к</t>
  </si>
  <si>
    <t>7к</t>
  </si>
  <si>
    <t>программы подготовки  специалистов среднего звена</t>
  </si>
  <si>
    <t>по специальности</t>
  </si>
  <si>
    <r>
      <t xml:space="preserve">                   Нормативный срок обучения -</t>
    </r>
    <r>
      <rPr>
        <sz val="12"/>
        <rFont val="Arial Cyr"/>
        <family val="0"/>
      </rPr>
      <t xml:space="preserve"> 3 года и 10 мес.</t>
    </r>
  </si>
  <si>
    <t>Открытый стадион  широкого профиля с элементами полосы препятствий</t>
  </si>
  <si>
    <t xml:space="preserve">Стрелковый тир </t>
  </si>
  <si>
    <t>Библиотека, читальный зал с выходом в интернет</t>
  </si>
  <si>
    <t xml:space="preserve"> 4 курс </t>
  </si>
  <si>
    <t>Всего за      7 семестр</t>
  </si>
  <si>
    <t>Всего за 8 семестр</t>
  </si>
  <si>
    <t>ПР.П</t>
  </si>
  <si>
    <t>4 курс</t>
  </si>
  <si>
    <t>1курс</t>
  </si>
  <si>
    <t>2 курс</t>
  </si>
  <si>
    <t>3 курс</t>
  </si>
  <si>
    <t>Человек на рынке труда</t>
  </si>
  <si>
    <t>Деловая культура</t>
  </si>
  <si>
    <t>Психология общения</t>
  </si>
  <si>
    <t>Бизнеспланирование</t>
  </si>
  <si>
    <t>Профилактика ПАВ</t>
  </si>
  <si>
    <t>4курс</t>
  </si>
  <si>
    <t>Элементы высшей математики</t>
  </si>
  <si>
    <t>Дискретная  математика с элементами математической логики</t>
  </si>
  <si>
    <t xml:space="preserve">Теория вероятностей и математическая статистика </t>
  </si>
  <si>
    <t>Операционные системы  и среды</t>
  </si>
  <si>
    <t>Архитектура  аппаратных средств</t>
  </si>
  <si>
    <t>Информационные технологии</t>
  </si>
  <si>
    <t>Основы алгоритмизации и програмирования</t>
  </si>
  <si>
    <t>Правовое обеспечение  профессиональной деятельности</t>
  </si>
  <si>
    <t>Экономика отрасли</t>
  </si>
  <si>
    <t xml:space="preserve"> Основы проектирования баз  данных</t>
  </si>
  <si>
    <t>Стандартизация, сертификация и техническое документоведение</t>
  </si>
  <si>
    <t>Численные методы</t>
  </si>
  <si>
    <t>Компьютерные сети</t>
  </si>
  <si>
    <t>Менеджмент в профессиональной деятельности</t>
  </si>
  <si>
    <t>Осуществление интеграции программных модулей</t>
  </si>
  <si>
    <t>Технология разработки программного обеспечения</t>
  </si>
  <si>
    <t>Инструментальные средства разработки программного обеспечения</t>
  </si>
  <si>
    <t>Математическое моделирование</t>
  </si>
  <si>
    <t>Ревьюирование программных модулей</t>
  </si>
  <si>
    <t>Моделирование и анализ программного обеспечения</t>
  </si>
  <si>
    <t>Управление проектами</t>
  </si>
  <si>
    <t>Проектирование и разработка информационных систем</t>
  </si>
  <si>
    <t>Проектирование и дизайн информационных систем</t>
  </si>
  <si>
    <t>Разработка кода информационных систем</t>
  </si>
  <si>
    <t xml:space="preserve">Тестирование информационных систем </t>
  </si>
  <si>
    <t>Основы экологии и природопользования</t>
  </si>
  <si>
    <t>Профессиональная этика</t>
  </si>
  <si>
    <t>Web-программирование и дизайн</t>
  </si>
  <si>
    <t>УД.11</t>
  </si>
  <si>
    <t>УД.12</t>
  </si>
  <si>
    <t>УД.13</t>
  </si>
  <si>
    <t>УД.14</t>
  </si>
  <si>
    <t>УД.15</t>
  </si>
  <si>
    <t>Основы  маркетинга</t>
  </si>
  <si>
    <t>Элементы математической логики</t>
  </si>
  <si>
    <t>Основы делопроизводства</t>
  </si>
  <si>
    <t>09.02.07 Информационные системы и программирование)</t>
  </si>
  <si>
    <t xml:space="preserve">(программа подготовки специалистов среднего звена
по специальности  
</t>
  </si>
  <si>
    <t xml:space="preserve">по специальности </t>
  </si>
  <si>
    <t>ОПД 07</t>
  </si>
  <si>
    <t>ОПД 08</t>
  </si>
  <si>
    <t>ОПД 09</t>
  </si>
  <si>
    <t>ОПД 10</t>
  </si>
  <si>
    <t>ОПД 11</t>
  </si>
  <si>
    <t>ОПД 12</t>
  </si>
  <si>
    <t>ОПД 13</t>
  </si>
  <si>
    <t>ОПД 14</t>
  </si>
  <si>
    <t>УП.03</t>
  </si>
  <si>
    <t>ПП.03</t>
  </si>
  <si>
    <t>Э(К).03</t>
  </si>
  <si>
    <t>Литература</t>
  </si>
  <si>
    <t>УД.16</t>
  </si>
  <si>
    <t>Основы предпринимательской деятельности</t>
  </si>
  <si>
    <t>4к</t>
  </si>
  <si>
    <t>ОГСЭ.01</t>
  </si>
  <si>
    <t>ОГСЭ.02</t>
  </si>
  <si>
    <t>ОГСЭ.03</t>
  </si>
  <si>
    <t>ОГСЭ.04</t>
  </si>
  <si>
    <t>ОГСЭ.05</t>
  </si>
  <si>
    <t>ОГСЭ.00</t>
  </si>
  <si>
    <t>ЕН.00</t>
  </si>
  <si>
    <t>ЕН.01</t>
  </si>
  <si>
    <t>ЕН.02</t>
  </si>
  <si>
    <t>ЕН.03</t>
  </si>
  <si>
    <t>09.02.07 «Информационные системы и программирование»</t>
  </si>
  <si>
    <t>Квалификация: специалист по информационным ресурсам</t>
  </si>
  <si>
    <t>по специальности  09.02.07 Информационные системы и программирование</t>
  </si>
  <si>
    <t>Перечень кабинетов, лабораторий, мастерских и др. для подготовки по профессии 09.02.07 "Информационные системы и программирование"</t>
  </si>
  <si>
    <t>социально-экономических дисциплин</t>
  </si>
  <si>
    <t>иностранного языка</t>
  </si>
  <si>
    <t>математики</t>
  </si>
  <si>
    <t>документационного обеспечения управления</t>
  </si>
  <si>
    <t>теории информации</t>
  </si>
  <si>
    <t>операционных систем и сред</t>
  </si>
  <si>
    <t>архитектуры электронно-вычислительных машин и вычислительных систем</t>
  </si>
  <si>
    <t>безопасности жизнедеятельности и охраны труда</t>
  </si>
  <si>
    <t>обработки информации отраслевой направленности</t>
  </si>
  <si>
    <t>разработки, внедрения и адаптации программного обеспечения отраслевой направленности</t>
  </si>
  <si>
    <t>ПМ.05</t>
  </si>
  <si>
    <t>ПМ.06</t>
  </si>
  <si>
    <t xml:space="preserve"> Сопровождение информационных систем</t>
  </si>
  <si>
    <t>Внедрение ИС</t>
  </si>
  <si>
    <t>Инженерно - техническая поддержка сопровождения ИС</t>
  </si>
  <si>
    <t>Устройство и функционирование информационной системы</t>
  </si>
  <si>
    <t>Интеллектуальные системы и технологии</t>
  </si>
  <si>
    <t>ПМ.07</t>
  </si>
  <si>
    <t>Соадминистротирование  и автоматизация баз данных и серверов</t>
  </si>
  <si>
    <t>Управление и автоматизация  баз данных</t>
  </si>
  <si>
    <t>сертификация информационных систем</t>
  </si>
  <si>
    <t>Всего часов  по циклам ОП СПО</t>
  </si>
  <si>
    <t>8к</t>
  </si>
  <si>
    <t>МДК 02.01</t>
  </si>
  <si>
    <t>МДК 02.02</t>
  </si>
  <si>
    <t>МДК 03.03</t>
  </si>
  <si>
    <t>МДК 03.01</t>
  </si>
  <si>
    <t>МДК 03.02</t>
  </si>
  <si>
    <t>МДК 05.01</t>
  </si>
  <si>
    <t>МДК 05.02</t>
  </si>
  <si>
    <t>МДК 05.03</t>
  </si>
  <si>
    <t>УП.05</t>
  </si>
  <si>
    <t>ПП.05</t>
  </si>
  <si>
    <t>Э(К).05</t>
  </si>
  <si>
    <t>МДК 06.01</t>
  </si>
  <si>
    <t>МДК 06.02</t>
  </si>
  <si>
    <t>МДК 06.03</t>
  </si>
  <si>
    <t>МДК 06.04</t>
  </si>
  <si>
    <t>ПП.06</t>
  </si>
  <si>
    <t>Э(К).06</t>
  </si>
  <si>
    <t>МДК 07.01</t>
  </si>
  <si>
    <t>МДК 07.02</t>
  </si>
  <si>
    <t>ПП.07</t>
  </si>
  <si>
    <t>Э(К).07</t>
  </si>
  <si>
    <t>УП.06</t>
  </si>
  <si>
    <t>УП.07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</si>
</sst>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77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8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16"/>
      <name val="Arial Cyr"/>
      <family val="0"/>
    </font>
    <font>
      <sz val="12"/>
      <name val="Arial Cyr"/>
      <family val="0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14"/>
      <name val="Arial Cyr"/>
      <family val="0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Arial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i/>
      <sz val="10"/>
      <name val="Arial Narrow"/>
      <family val="2"/>
    </font>
    <font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name val="Arial Cyr"/>
      <family val="0"/>
    </font>
    <font>
      <sz val="9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7"/>
      <name val="Arial Cyr"/>
      <family val="0"/>
    </font>
    <font>
      <sz val="12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sz val="12"/>
      <color theme="1"/>
      <name val="Times New Roman"/>
      <family val="1"/>
    </font>
    <font>
      <sz val="10"/>
      <color rgb="FFFF000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34" fillId="0" borderId="0">
      <alignment/>
      <protection/>
    </xf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8" fillId="25" borderId="1" applyNumberFormat="0" applyAlignment="0" applyProtection="0"/>
    <xf numFmtId="0" fontId="59" fillId="26" borderId="2" applyNumberFormat="0" applyAlignment="0" applyProtection="0"/>
    <xf numFmtId="0" fontId="6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7" borderId="7" applyNumberFormat="0" applyAlignment="0" applyProtection="0"/>
    <xf numFmtId="0" fontId="66" fillId="0" borderId="0" applyNumberFormat="0" applyFill="0" applyBorder="0" applyAlignment="0" applyProtection="0"/>
    <xf numFmtId="0" fontId="67" fillId="28" borderId="0" applyNumberFormat="0" applyBorder="0" applyAlignment="0" applyProtection="0"/>
    <xf numFmtId="0" fontId="11" fillId="0" borderId="0">
      <alignment/>
      <protection/>
    </xf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31" borderId="0" applyNumberFormat="0" applyBorder="0" applyAlignment="0" applyProtection="0"/>
  </cellStyleXfs>
  <cellXfs count="280">
    <xf numFmtId="0" fontId="0" fillId="0" borderId="0" xfId="0" applyAlignment="1">
      <alignment/>
    </xf>
    <xf numFmtId="0" fontId="2" fillId="0" borderId="0" xfId="0" applyFont="1" applyAlignment="1">
      <alignment horizontal="left" indent="15"/>
    </xf>
    <xf numFmtId="0" fontId="4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17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18" fillId="0" borderId="10" xfId="0" applyFont="1" applyBorder="1" applyAlignment="1">
      <alignment horizontal="left" vertical="top" wrapText="1"/>
    </xf>
    <xf numFmtId="0" fontId="18" fillId="0" borderId="10" xfId="0" applyFont="1" applyFill="1" applyBorder="1" applyAlignment="1">
      <alignment vertical="top" wrapText="1"/>
    </xf>
    <xf numFmtId="0" fontId="19" fillId="0" borderId="10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/>
    </xf>
    <xf numFmtId="0" fontId="19" fillId="0" borderId="10" xfId="0" applyFont="1" applyFill="1" applyBorder="1" applyAlignment="1">
      <alignment horizontal="center" vertical="top" wrapText="1"/>
    </xf>
    <xf numFmtId="0" fontId="14" fillId="0" borderId="12" xfId="0" applyFont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3" fillId="0" borderId="0" xfId="0" applyFont="1" applyFill="1" applyAlignment="1">
      <alignment horizontal="justify"/>
    </xf>
    <xf numFmtId="0" fontId="24" fillId="0" borderId="0" xfId="0" applyFont="1" applyFill="1" applyAlignment="1">
      <alignment horizontal="center"/>
    </xf>
    <xf numFmtId="0" fontId="23" fillId="0" borderId="0" xfId="0" applyFont="1" applyFill="1" applyBorder="1" applyAlignment="1">
      <alignment horizontal="justify"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5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center" textRotation="90" wrapText="1"/>
    </xf>
    <xf numFmtId="0" fontId="24" fillId="0" borderId="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textRotation="90"/>
    </xf>
    <xf numFmtId="0" fontId="23" fillId="0" borderId="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 textRotation="90"/>
    </xf>
    <xf numFmtId="0" fontId="23" fillId="0" borderId="0" xfId="0" applyFont="1" applyFill="1" applyBorder="1" applyAlignment="1">
      <alignment/>
    </xf>
    <xf numFmtId="0" fontId="26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right" vertical="center"/>
    </xf>
    <xf numFmtId="0" fontId="23" fillId="0" borderId="10" xfId="0" applyFont="1" applyFill="1" applyBorder="1" applyAlignment="1">
      <alignment horizontal="center" vertical="center" textRotation="90"/>
    </xf>
    <xf numFmtId="0" fontId="21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Alignment="1">
      <alignment horizontal="center"/>
    </xf>
    <xf numFmtId="0" fontId="23" fillId="0" borderId="0" xfId="0" applyFont="1" applyFill="1" applyBorder="1" applyAlignment="1">
      <alignment horizontal="right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23" fillId="0" borderId="10" xfId="0" applyFont="1" applyFill="1" applyBorder="1" applyAlignment="1">
      <alignment vertical="center" textRotation="90"/>
    </xf>
    <xf numFmtId="0" fontId="12" fillId="4" borderId="13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2" fillId="4" borderId="10" xfId="0" applyFont="1" applyFill="1" applyBorder="1" applyAlignment="1">
      <alignment/>
    </xf>
    <xf numFmtId="0" fontId="12" fillId="4" borderId="15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wrapText="1"/>
    </xf>
    <xf numFmtId="0" fontId="11" fillId="4" borderId="10" xfId="0" applyFont="1" applyFill="1" applyBorder="1" applyAlignment="1">
      <alignment horizontal="center" vertical="center"/>
    </xf>
    <xf numFmtId="0" fontId="11" fillId="4" borderId="12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 wrapText="1"/>
    </xf>
    <xf numFmtId="0" fontId="12" fillId="4" borderId="12" xfId="0" applyFont="1" applyFill="1" applyBorder="1" applyAlignment="1">
      <alignment/>
    </xf>
    <xf numFmtId="0" fontId="12" fillId="4" borderId="11" xfId="0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 wrapText="1"/>
    </xf>
    <xf numFmtId="0" fontId="20" fillId="4" borderId="10" xfId="0" applyFont="1" applyFill="1" applyBorder="1" applyAlignment="1">
      <alignment wrapText="1"/>
    </xf>
    <xf numFmtId="0" fontId="20" fillId="4" borderId="11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wrapText="1"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wrapText="1"/>
    </xf>
    <xf numFmtId="0" fontId="31" fillId="0" borderId="11" xfId="0" applyFont="1" applyFill="1" applyBorder="1" applyAlignment="1">
      <alignment horizontal="center" vertical="center" wrapText="1"/>
    </xf>
    <xf numFmtId="0" fontId="28" fillId="0" borderId="16" xfId="0" applyFont="1" applyBorder="1" applyAlignment="1">
      <alignment wrapText="1"/>
    </xf>
    <xf numFmtId="0" fontId="28" fillId="0" borderId="17" xfId="0" applyFont="1" applyBorder="1" applyAlignment="1">
      <alignment wrapText="1"/>
    </xf>
    <xf numFmtId="0" fontId="12" fillId="3" borderId="18" xfId="0" applyFont="1" applyFill="1" applyBorder="1" applyAlignment="1">
      <alignment horizontal="center" vertical="center"/>
    </xf>
    <xf numFmtId="0" fontId="12" fillId="3" borderId="19" xfId="0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32" fillId="32" borderId="10" xfId="0" applyFont="1" applyFill="1" applyBorder="1" applyAlignment="1">
      <alignment/>
    </xf>
    <xf numFmtId="0" fontId="32" fillId="32" borderId="10" xfId="0" applyFont="1" applyFill="1" applyBorder="1" applyAlignment="1">
      <alignment wrapText="1"/>
    </xf>
    <xf numFmtId="0" fontId="32" fillId="32" borderId="13" xfId="0" applyFont="1" applyFill="1" applyBorder="1" applyAlignment="1">
      <alignment horizontal="center" vertical="center"/>
    </xf>
    <xf numFmtId="0" fontId="32" fillId="32" borderId="15" xfId="0" applyFont="1" applyFill="1" applyBorder="1" applyAlignment="1">
      <alignment horizontal="center" vertical="center"/>
    </xf>
    <xf numFmtId="0" fontId="32" fillId="32" borderId="10" xfId="0" applyFont="1" applyFill="1" applyBorder="1" applyAlignment="1">
      <alignment horizontal="center" vertical="center"/>
    </xf>
    <xf numFmtId="0" fontId="20" fillId="4" borderId="10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/>
    </xf>
    <xf numFmtId="0" fontId="33" fillId="33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right" vertical="center"/>
    </xf>
    <xf numFmtId="0" fontId="31" fillId="34" borderId="10" xfId="0" applyFont="1" applyFill="1" applyBorder="1" applyAlignment="1">
      <alignment horizontal="center" vertical="center" wrapText="1"/>
    </xf>
    <xf numFmtId="0" fontId="31" fillId="34" borderId="11" xfId="0" applyFont="1" applyFill="1" applyBorder="1" applyAlignment="1">
      <alignment horizontal="center" vertical="center" wrapText="1"/>
    </xf>
    <xf numFmtId="0" fontId="32" fillId="34" borderId="10" xfId="0" applyFont="1" applyFill="1" applyBorder="1" applyAlignment="1">
      <alignment horizontal="center" vertical="center"/>
    </xf>
    <xf numFmtId="0" fontId="32" fillId="34" borderId="10" xfId="0" applyFont="1" applyFill="1" applyBorder="1" applyAlignment="1">
      <alignment horizontal="center" vertical="center" wrapText="1"/>
    </xf>
    <xf numFmtId="0" fontId="33" fillId="34" borderId="10" xfId="0" applyFont="1" applyFill="1" applyBorder="1" applyAlignment="1">
      <alignment horizontal="center" vertical="center" wrapText="1"/>
    </xf>
    <xf numFmtId="0" fontId="33" fillId="34" borderId="11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/>
    </xf>
    <xf numFmtId="0" fontId="12" fillId="32" borderId="11" xfId="0" applyFont="1" applyFill="1" applyBorder="1" applyAlignment="1">
      <alignment/>
    </xf>
    <xf numFmtId="0" fontId="29" fillId="32" borderId="11" xfId="0" applyFont="1" applyFill="1" applyBorder="1" applyAlignment="1">
      <alignment/>
    </xf>
    <xf numFmtId="0" fontId="32" fillId="32" borderId="11" xfId="0" applyFont="1" applyFill="1" applyBorder="1" applyAlignment="1">
      <alignment/>
    </xf>
    <xf numFmtId="0" fontId="11" fillId="4" borderId="11" xfId="0" applyFont="1" applyFill="1" applyBorder="1" applyAlignment="1">
      <alignment/>
    </xf>
    <xf numFmtId="0" fontId="20" fillId="4" borderId="11" xfId="0" applyFont="1" applyFill="1" applyBorder="1" applyAlignment="1">
      <alignment horizontal="left" vertical="top" wrapText="1"/>
    </xf>
    <xf numFmtId="0" fontId="0" fillId="0" borderId="20" xfId="0" applyBorder="1" applyAlignment="1">
      <alignment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29" fillId="34" borderId="11" xfId="0" applyFont="1" applyFill="1" applyBorder="1" applyAlignment="1">
      <alignment horizontal="center" vertical="center"/>
    </xf>
    <xf numFmtId="0" fontId="33" fillId="34" borderId="11" xfId="0" applyFont="1" applyFill="1" applyBorder="1" applyAlignment="1">
      <alignment horizontal="left" vertical="top" wrapText="1"/>
    </xf>
    <xf numFmtId="0" fontId="32" fillId="34" borderId="11" xfId="0" applyFont="1" applyFill="1" applyBorder="1" applyAlignment="1">
      <alignment horizontal="center" vertical="center"/>
    </xf>
    <xf numFmtId="0" fontId="18" fillId="0" borderId="10" xfId="0" applyFont="1" applyBorder="1" applyAlignment="1">
      <alignment vertical="top" wrapText="1"/>
    </xf>
    <xf numFmtId="0" fontId="29" fillId="17" borderId="10" xfId="0" applyFont="1" applyFill="1" applyBorder="1" applyAlignment="1">
      <alignment horizontal="center" vertical="center"/>
    </xf>
    <xf numFmtId="0" fontId="29" fillId="17" borderId="12" xfId="0" applyFont="1" applyFill="1" applyBorder="1" applyAlignment="1">
      <alignment horizontal="center" vertical="center"/>
    </xf>
    <xf numFmtId="0" fontId="29" fillId="13" borderId="11" xfId="0" applyFont="1" applyFill="1" applyBorder="1" applyAlignment="1">
      <alignment/>
    </xf>
    <xf numFmtId="0" fontId="32" fillId="17" borderId="10" xfId="0" applyFont="1" applyFill="1" applyBorder="1" applyAlignment="1">
      <alignment wrapText="1"/>
    </xf>
    <xf numFmtId="0" fontId="32" fillId="17" borderId="11" xfId="0" applyFont="1" applyFill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/>
    </xf>
    <xf numFmtId="0" fontId="29" fillId="0" borderId="14" xfId="0" applyFont="1" applyFill="1" applyBorder="1" applyAlignment="1">
      <alignment horizontal="center" vertical="center"/>
    </xf>
    <xf numFmtId="0" fontId="32" fillId="32" borderId="14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/>
    </xf>
    <xf numFmtId="0" fontId="30" fillId="0" borderId="14" xfId="0" applyFont="1" applyFill="1" applyBorder="1" applyAlignment="1">
      <alignment horizontal="center"/>
    </xf>
    <xf numFmtId="0" fontId="33" fillId="34" borderId="14" xfId="0" applyFont="1" applyFill="1" applyBorder="1" applyAlignment="1">
      <alignment horizontal="center" vertical="center" wrapText="1"/>
    </xf>
    <xf numFmtId="0" fontId="20" fillId="4" borderId="14" xfId="0" applyFont="1" applyFill="1" applyBorder="1" applyAlignment="1">
      <alignment horizontal="center" vertical="center" wrapText="1"/>
    </xf>
    <xf numFmtId="0" fontId="12" fillId="35" borderId="10" xfId="0" applyFont="1" applyFill="1" applyBorder="1" applyAlignment="1">
      <alignment/>
    </xf>
    <xf numFmtId="0" fontId="12" fillId="35" borderId="10" xfId="0" applyFont="1" applyFill="1" applyBorder="1" applyAlignment="1">
      <alignment horizontal="left" wrapText="1"/>
    </xf>
    <xf numFmtId="0" fontId="12" fillId="35" borderId="11" xfId="0" applyFont="1" applyFill="1" applyBorder="1" applyAlignment="1">
      <alignment horizontal="left" wrapText="1"/>
    </xf>
    <xf numFmtId="0" fontId="12" fillId="35" borderId="10" xfId="0" applyFont="1" applyFill="1" applyBorder="1" applyAlignment="1">
      <alignment horizontal="center" vertical="center" wrapText="1"/>
    </xf>
    <xf numFmtId="0" fontId="12" fillId="35" borderId="11" xfId="0" applyFont="1" applyFill="1" applyBorder="1" applyAlignment="1">
      <alignment horizontal="center" vertical="center" wrapText="1"/>
    </xf>
    <xf numFmtId="0" fontId="29" fillId="35" borderId="10" xfId="0" applyFont="1" applyFill="1" applyBorder="1" applyAlignment="1">
      <alignment wrapText="1"/>
    </xf>
    <xf numFmtId="0" fontId="29" fillId="35" borderId="10" xfId="0" applyFont="1" applyFill="1" applyBorder="1" applyAlignment="1">
      <alignment horizontal="center" vertical="center"/>
    </xf>
    <xf numFmtId="0" fontId="29" fillId="35" borderId="12" xfId="0" applyFont="1" applyFill="1" applyBorder="1" applyAlignment="1">
      <alignment horizontal="center" vertical="center"/>
    </xf>
    <xf numFmtId="0" fontId="32" fillId="35" borderId="11" xfId="0" applyFont="1" applyFill="1" applyBorder="1" applyAlignment="1">
      <alignment horizontal="center" vertical="center"/>
    </xf>
    <xf numFmtId="0" fontId="19" fillId="0" borderId="10" xfId="0" applyFont="1" applyBorder="1" applyAlignment="1">
      <alignment vertical="top" wrapText="1"/>
    </xf>
    <xf numFmtId="0" fontId="9" fillId="0" borderId="0" xfId="0" applyFont="1" applyAlignment="1">
      <alignment/>
    </xf>
    <xf numFmtId="0" fontId="12" fillId="4" borderId="18" xfId="0" applyFont="1" applyFill="1" applyBorder="1" applyAlignment="1">
      <alignment wrapText="1"/>
    </xf>
    <xf numFmtId="0" fontId="73" fillId="36" borderId="10" xfId="0" applyFont="1" applyFill="1" applyBorder="1" applyAlignment="1">
      <alignment vertical="center" wrapText="1"/>
    </xf>
    <xf numFmtId="0" fontId="29" fillId="37" borderId="10" xfId="33" applyFont="1" applyFill="1" applyBorder="1" applyAlignment="1">
      <alignment horizontal="center" vertical="center" wrapText="1"/>
      <protection/>
    </xf>
    <xf numFmtId="0" fontId="29" fillId="0" borderId="10" xfId="33" applyFont="1" applyFill="1" applyBorder="1" applyAlignment="1">
      <alignment horizontal="center" vertical="center" wrapText="1"/>
      <protection/>
    </xf>
    <xf numFmtId="0" fontId="35" fillId="0" borderId="10" xfId="0" applyFont="1" applyBorder="1" applyAlignment="1">
      <alignment horizontal="center" vertical="center"/>
    </xf>
    <xf numFmtId="0" fontId="29" fillId="0" borderId="10" xfId="33" applyFont="1" applyFill="1" applyBorder="1" applyAlignment="1">
      <alignment horizontal="left" vertical="top" wrapText="1"/>
      <protection/>
    </xf>
    <xf numFmtId="0" fontId="29" fillId="0" borderId="10" xfId="33" applyFont="1" applyFill="1" applyBorder="1" applyAlignment="1">
      <alignment horizontal="left" vertical="center" wrapText="1"/>
      <protection/>
    </xf>
    <xf numFmtId="0" fontId="29" fillId="0" borderId="10" xfId="33" applyFont="1" applyFill="1" applyBorder="1" applyAlignment="1">
      <alignment vertical="center" wrapText="1"/>
      <protection/>
    </xf>
    <xf numFmtId="0" fontId="29" fillId="37" borderId="10" xfId="33" applyFont="1" applyFill="1" applyBorder="1" applyAlignment="1">
      <alignment horizontal="center" vertical="top" wrapText="1"/>
      <protection/>
    </xf>
    <xf numFmtId="0" fontId="31" fillId="34" borderId="13" xfId="0" applyFont="1" applyFill="1" applyBorder="1" applyAlignment="1">
      <alignment wrapText="1"/>
    </xf>
    <xf numFmtId="0" fontId="33" fillId="33" borderId="11" xfId="0" applyFont="1" applyFill="1" applyBorder="1" applyAlignment="1">
      <alignment horizontal="center" vertical="center" wrapText="1"/>
    </xf>
    <xf numFmtId="0" fontId="12" fillId="35" borderId="19" xfId="0" applyFont="1" applyFill="1" applyBorder="1" applyAlignment="1">
      <alignment wrapText="1"/>
    </xf>
    <xf numFmtId="0" fontId="29" fillId="37" borderId="10" xfId="0" applyFont="1" applyFill="1" applyBorder="1" applyAlignment="1">
      <alignment wrapText="1"/>
    </xf>
    <xf numFmtId="0" fontId="32" fillId="14" borderId="10" xfId="33" applyFont="1" applyFill="1" applyBorder="1" applyAlignment="1">
      <alignment vertical="center" wrapText="1"/>
      <protection/>
    </xf>
    <xf numFmtId="0" fontId="32" fillId="14" borderId="10" xfId="33" applyFont="1" applyFill="1" applyBorder="1" applyAlignment="1">
      <alignment horizontal="left" vertical="center" wrapText="1"/>
      <protection/>
    </xf>
    <xf numFmtId="0" fontId="32" fillId="14" borderId="10" xfId="33" applyFont="1" applyFill="1" applyBorder="1" applyAlignment="1">
      <alignment wrapText="1"/>
      <protection/>
    </xf>
    <xf numFmtId="0" fontId="29" fillId="0" borderId="10" xfId="33" applyFont="1" applyFill="1" applyBorder="1" applyAlignment="1">
      <alignment wrapText="1"/>
      <protection/>
    </xf>
    <xf numFmtId="0" fontId="74" fillId="0" borderId="11" xfId="0" applyFont="1" applyBorder="1" applyAlignment="1">
      <alignment horizontal="center" vertical="center"/>
    </xf>
    <xf numFmtId="0" fontId="74" fillId="0" borderId="10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176" fontId="29" fillId="0" borderId="20" xfId="0" applyNumberFormat="1" applyFont="1" applyBorder="1" applyAlignment="1">
      <alignment vertical="center"/>
    </xf>
    <xf numFmtId="176" fontId="29" fillId="0" borderId="16" xfId="0" applyNumberFormat="1" applyFont="1" applyBorder="1" applyAlignment="1">
      <alignment vertical="center"/>
    </xf>
    <xf numFmtId="176" fontId="29" fillId="0" borderId="0" xfId="0" applyNumberFormat="1" applyFont="1" applyBorder="1" applyAlignment="1">
      <alignment vertical="center"/>
    </xf>
    <xf numFmtId="176" fontId="29" fillId="0" borderId="10" xfId="0" applyNumberFormat="1" applyFont="1" applyBorder="1" applyAlignment="1">
      <alignment vertical="center"/>
    </xf>
    <xf numFmtId="0" fontId="29" fillId="0" borderId="10" xfId="0" applyFont="1" applyBorder="1" applyAlignment="1">
      <alignment vertical="center"/>
    </xf>
    <xf numFmtId="0" fontId="29" fillId="0" borderId="14" xfId="0" applyFont="1" applyBorder="1" applyAlignment="1">
      <alignment vertical="center"/>
    </xf>
    <xf numFmtId="0" fontId="29" fillId="0" borderId="11" xfId="0" applyFont="1" applyBorder="1" applyAlignment="1">
      <alignment vertical="center"/>
    </xf>
    <xf numFmtId="0" fontId="30" fillId="0" borderId="14" xfId="0" applyFont="1" applyBorder="1" applyAlignment="1">
      <alignment vertical="center"/>
    </xf>
    <xf numFmtId="0" fontId="32" fillId="17" borderId="11" xfId="0" applyFont="1" applyFill="1" applyBorder="1" applyAlignment="1">
      <alignment wrapText="1"/>
    </xf>
    <xf numFmtId="0" fontId="29" fillId="0" borderId="11" xfId="0" applyFont="1" applyBorder="1" applyAlignment="1">
      <alignment wrapText="1"/>
    </xf>
    <xf numFmtId="0" fontId="29" fillId="37" borderId="11" xfId="0" applyFont="1" applyFill="1" applyBorder="1" applyAlignment="1">
      <alignment horizontal="center" vertical="center"/>
    </xf>
    <xf numFmtId="0" fontId="29" fillId="0" borderId="12" xfId="0" applyFont="1" applyBorder="1" applyAlignment="1">
      <alignment horizontal="center" vertical="center" wrapText="1"/>
    </xf>
    <xf numFmtId="0" fontId="12" fillId="4" borderId="11" xfId="0" applyFont="1" applyFill="1" applyBorder="1" applyAlignment="1">
      <alignment horizontal="center" vertical="center"/>
    </xf>
    <xf numFmtId="0" fontId="12" fillId="32" borderId="11" xfId="0" applyFont="1" applyFill="1" applyBorder="1" applyAlignment="1">
      <alignment horizontal="center" vertical="center" wrapText="1"/>
    </xf>
    <xf numFmtId="0" fontId="33" fillId="33" borderId="12" xfId="0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horizontal="left"/>
    </xf>
    <xf numFmtId="0" fontId="75" fillId="0" borderId="10" xfId="0" applyFont="1" applyBorder="1" applyAlignment="1">
      <alignment/>
    </xf>
    <xf numFmtId="0" fontId="75" fillId="0" borderId="10" xfId="0" applyFont="1" applyBorder="1" applyAlignment="1">
      <alignment wrapText="1"/>
    </xf>
    <xf numFmtId="0" fontId="31" fillId="0" borderId="13" xfId="0" applyFont="1" applyFill="1" applyBorder="1" applyAlignment="1">
      <alignment wrapText="1"/>
    </xf>
    <xf numFmtId="0" fontId="31" fillId="14" borderId="11" xfId="0" applyFont="1" applyFill="1" applyBorder="1" applyAlignment="1">
      <alignment horizontal="center" vertical="center" wrapText="1"/>
    </xf>
    <xf numFmtId="0" fontId="31" fillId="14" borderId="10" xfId="0" applyFont="1" applyFill="1" applyBorder="1" applyAlignment="1">
      <alignment horizontal="center" vertical="center" wrapText="1"/>
    </xf>
    <xf numFmtId="0" fontId="29" fillId="14" borderId="11" xfId="0" applyFont="1" applyFill="1" applyBorder="1" applyAlignment="1">
      <alignment horizontal="center" vertical="center"/>
    </xf>
    <xf numFmtId="0" fontId="29" fillId="14" borderId="10" xfId="0" applyFont="1" applyFill="1" applyBorder="1" applyAlignment="1">
      <alignment horizontal="center" vertical="center"/>
    </xf>
    <xf numFmtId="0" fontId="33" fillId="14" borderId="12" xfId="0" applyFont="1" applyFill="1" applyBorder="1" applyAlignment="1">
      <alignment horizontal="center" vertical="center" wrapText="1"/>
    </xf>
    <xf numFmtId="0" fontId="33" fillId="14" borderId="13" xfId="0" applyFont="1" applyFill="1" applyBorder="1" applyAlignment="1">
      <alignment wrapText="1"/>
    </xf>
    <xf numFmtId="0" fontId="33" fillId="14" borderId="11" xfId="0" applyFont="1" applyFill="1" applyBorder="1" applyAlignment="1">
      <alignment horizontal="center" vertical="center" wrapText="1"/>
    </xf>
    <xf numFmtId="0" fontId="33" fillId="14" borderId="10" xfId="0" applyFont="1" applyFill="1" applyBorder="1" applyAlignment="1">
      <alignment horizontal="center" vertical="center" wrapText="1"/>
    </xf>
    <xf numFmtId="0" fontId="32" fillId="14" borderId="11" xfId="0" applyFont="1" applyFill="1" applyBorder="1" applyAlignment="1">
      <alignment horizontal="center" vertical="center"/>
    </xf>
    <xf numFmtId="0" fontId="32" fillId="14" borderId="10" xfId="0" applyFont="1" applyFill="1" applyBorder="1" applyAlignment="1">
      <alignment horizontal="center" vertical="center"/>
    </xf>
    <xf numFmtId="0" fontId="29" fillId="14" borderId="14" xfId="0" applyFont="1" applyFill="1" applyBorder="1" applyAlignment="1">
      <alignment horizontal="center" vertical="center"/>
    </xf>
    <xf numFmtId="0" fontId="32" fillId="14" borderId="10" xfId="0" applyFont="1" applyFill="1" applyBorder="1" applyAlignment="1">
      <alignment horizontal="center" vertical="center" wrapText="1"/>
    </xf>
    <xf numFmtId="0" fontId="4" fillId="14" borderId="10" xfId="0" applyFont="1" applyFill="1" applyBorder="1" applyAlignment="1">
      <alignment/>
    </xf>
    <xf numFmtId="0" fontId="76" fillId="0" borderId="0" xfId="0" applyFont="1" applyAlignment="1">
      <alignment/>
    </xf>
    <xf numFmtId="0" fontId="2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 vertical="top" wrapText="1"/>
    </xf>
    <xf numFmtId="44" fontId="10" fillId="0" borderId="0" xfId="43" applyFont="1" applyAlignment="1">
      <alignment horizontal="center"/>
    </xf>
    <xf numFmtId="0" fontId="10" fillId="0" borderId="0" xfId="0" applyFont="1" applyAlignment="1">
      <alignment horizontal="left"/>
    </xf>
    <xf numFmtId="0" fontId="2" fillId="0" borderId="0" xfId="0" applyFont="1" applyAlignment="1">
      <alignment horizontal="left" indent="15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3" fillId="0" borderId="18" xfId="0" applyFont="1" applyBorder="1" applyAlignment="1">
      <alignment horizontal="center" vertical="center" textRotation="90"/>
    </xf>
    <xf numFmtId="0" fontId="13" fillId="0" borderId="13" xfId="0" applyFont="1" applyBorder="1" applyAlignment="1">
      <alignment horizontal="center" vertical="center" textRotation="90"/>
    </xf>
    <xf numFmtId="0" fontId="13" fillId="0" borderId="21" xfId="0" applyFont="1" applyBorder="1" applyAlignment="1">
      <alignment horizontal="center" vertical="center" textRotation="90"/>
    </xf>
    <xf numFmtId="0" fontId="13" fillId="0" borderId="22" xfId="0" applyFont="1" applyBorder="1" applyAlignment="1">
      <alignment horizontal="center" vertical="center" textRotation="90"/>
    </xf>
    <xf numFmtId="0" fontId="13" fillId="0" borderId="14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textRotation="90" wrapText="1"/>
    </xf>
    <xf numFmtId="0" fontId="13" fillId="0" borderId="20" xfId="0" applyFont="1" applyBorder="1" applyAlignment="1">
      <alignment horizontal="center" vertical="center" textRotation="90" wrapText="1"/>
    </xf>
    <xf numFmtId="0" fontId="13" fillId="0" borderId="13" xfId="0" applyFont="1" applyBorder="1" applyAlignment="1">
      <alignment horizontal="center" vertical="center" textRotation="90" wrapText="1"/>
    </xf>
    <xf numFmtId="0" fontId="13" fillId="0" borderId="18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 textRotation="90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8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20" xfId="0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textRotation="90"/>
    </xf>
    <xf numFmtId="0" fontId="37" fillId="0" borderId="21" xfId="53" applyFont="1" applyBorder="1" applyAlignment="1">
      <alignment horizontal="center" vertical="top"/>
      <protection/>
    </xf>
    <xf numFmtId="0" fontId="37" fillId="0" borderId="24" xfId="53" applyFont="1" applyBorder="1" applyAlignment="1">
      <alignment horizontal="center" vertical="top"/>
      <protection/>
    </xf>
    <xf numFmtId="0" fontId="37" fillId="0" borderId="19" xfId="53" applyFont="1" applyBorder="1" applyAlignment="1">
      <alignment horizontal="center" vertical="top"/>
      <protection/>
    </xf>
    <xf numFmtId="0" fontId="37" fillId="0" borderId="23" xfId="53" applyFont="1" applyBorder="1" applyAlignment="1">
      <alignment horizontal="center" vertical="top"/>
      <protection/>
    </xf>
    <xf numFmtId="0" fontId="37" fillId="0" borderId="0" xfId="53" applyFont="1" applyBorder="1" applyAlignment="1">
      <alignment horizontal="center" vertical="top"/>
      <protection/>
    </xf>
    <xf numFmtId="0" fontId="37" fillId="0" borderId="16" xfId="53" applyFont="1" applyBorder="1" applyAlignment="1">
      <alignment horizontal="center" vertical="top"/>
      <protection/>
    </xf>
    <xf numFmtId="0" fontId="37" fillId="0" borderId="22" xfId="53" applyFont="1" applyBorder="1" applyAlignment="1">
      <alignment horizontal="center" vertical="top"/>
      <protection/>
    </xf>
    <xf numFmtId="0" fontId="37" fillId="0" borderId="15" xfId="53" applyFont="1" applyBorder="1" applyAlignment="1">
      <alignment horizontal="center" vertical="top"/>
      <protection/>
    </xf>
    <xf numFmtId="0" fontId="37" fillId="0" borderId="17" xfId="53" applyFont="1" applyBorder="1" applyAlignment="1">
      <alignment horizontal="center" vertical="top"/>
      <protection/>
    </xf>
    <xf numFmtId="0" fontId="29" fillId="0" borderId="14" xfId="0" applyFont="1" applyBorder="1" applyAlignment="1">
      <alignment horizontal="center" wrapText="1"/>
    </xf>
    <xf numFmtId="0" fontId="29" fillId="0" borderId="12" xfId="0" applyFont="1" applyBorder="1" applyAlignment="1">
      <alignment horizontal="center" wrapText="1"/>
    </xf>
    <xf numFmtId="0" fontId="29" fillId="0" borderId="11" xfId="0" applyFont="1" applyBorder="1" applyAlignment="1">
      <alignment horizontal="center" wrapText="1"/>
    </xf>
    <xf numFmtId="0" fontId="29" fillId="0" borderId="24" xfId="0" applyFont="1" applyBorder="1" applyAlignment="1">
      <alignment horizontal="center" vertical="center" textRotation="90"/>
    </xf>
    <xf numFmtId="0" fontId="29" fillId="0" borderId="19" xfId="0" applyFont="1" applyBorder="1" applyAlignment="1">
      <alignment horizontal="center" vertical="center" textRotation="90"/>
    </xf>
    <xf numFmtId="0" fontId="29" fillId="0" borderId="0" xfId="0" applyFont="1" applyBorder="1" applyAlignment="1">
      <alignment horizontal="center" vertical="center" textRotation="90"/>
    </xf>
    <xf numFmtId="0" fontId="29" fillId="0" borderId="16" xfId="0" applyFont="1" applyBorder="1" applyAlignment="1">
      <alignment horizontal="center" vertical="center" textRotation="90"/>
    </xf>
    <xf numFmtId="0" fontId="29" fillId="0" borderId="15" xfId="0" applyFont="1" applyBorder="1" applyAlignment="1">
      <alignment horizontal="center" vertical="center" textRotation="90"/>
    </xf>
    <xf numFmtId="0" fontId="29" fillId="0" borderId="17" xfId="0" applyFont="1" applyBorder="1" applyAlignment="1">
      <alignment horizontal="center" vertical="center" textRotation="90"/>
    </xf>
    <xf numFmtId="0" fontId="29" fillId="0" borderId="14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 textRotation="90" wrapText="1"/>
    </xf>
    <xf numFmtId="0" fontId="14" fillId="0" borderId="13" xfId="0" applyFont="1" applyBorder="1" applyAlignment="1">
      <alignment horizontal="center" vertical="center" textRotation="90" wrapText="1"/>
    </xf>
    <xf numFmtId="0" fontId="15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35" fillId="0" borderId="14" xfId="0" applyFont="1" applyBorder="1" applyAlignment="1">
      <alignment horizontal="center"/>
    </xf>
    <xf numFmtId="0" fontId="35" fillId="0" borderId="11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 textRotation="90"/>
    </xf>
    <xf numFmtId="0" fontId="12" fillId="3" borderId="21" xfId="0" applyFont="1" applyFill="1" applyBorder="1" applyAlignment="1">
      <alignment horizontal="left"/>
    </xf>
    <xf numFmtId="0" fontId="12" fillId="3" borderId="19" xfId="0" applyFont="1" applyFill="1" applyBorder="1" applyAlignment="1">
      <alignment horizontal="left"/>
    </xf>
    <xf numFmtId="0" fontId="23" fillId="0" borderId="10" xfId="0" applyFont="1" applyFill="1" applyBorder="1" applyAlignment="1">
      <alignment horizontal="center" vertical="center" textRotation="90" wrapText="1"/>
    </xf>
    <xf numFmtId="0" fontId="26" fillId="0" borderId="10" xfId="0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textRotation="90"/>
    </xf>
    <xf numFmtId="0" fontId="23" fillId="0" borderId="1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textRotation="90" wrapText="1"/>
    </xf>
    <xf numFmtId="0" fontId="21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16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5" xfId="0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22">
      <selection activeCell="L42" sqref="L42"/>
    </sheetView>
  </sheetViews>
  <sheetFormatPr defaultColWidth="9.00390625" defaultRowHeight="12.75"/>
  <cols>
    <col min="7" max="7" width="9.125" style="0" customWidth="1"/>
  </cols>
  <sheetData>
    <row r="1" spans="1:10" ht="15">
      <c r="A1" s="202"/>
      <c r="B1" s="202"/>
      <c r="C1" s="202"/>
      <c r="D1" s="202"/>
      <c r="G1" s="192" t="s">
        <v>0</v>
      </c>
      <c r="H1" s="192"/>
      <c r="I1" s="192"/>
      <c r="J1" s="192"/>
    </row>
    <row r="2" spans="1:10" ht="14.25">
      <c r="A2" s="202"/>
      <c r="B2" s="202"/>
      <c r="C2" s="202"/>
      <c r="D2" s="202"/>
      <c r="E2" s="197" t="s">
        <v>174</v>
      </c>
      <c r="F2" s="197"/>
      <c r="G2" s="197"/>
      <c r="H2" s="197"/>
      <c r="I2" s="197"/>
      <c r="J2" s="197"/>
    </row>
    <row r="3" spans="1:10" ht="14.25">
      <c r="A3" s="202"/>
      <c r="B3" s="202"/>
      <c r="C3" s="202"/>
      <c r="D3" s="202"/>
      <c r="H3" s="193" t="s">
        <v>175</v>
      </c>
      <c r="I3" s="193"/>
      <c r="J3" s="193"/>
    </row>
    <row r="4" spans="1:4" ht="12.75">
      <c r="A4" s="202"/>
      <c r="B4" s="202"/>
      <c r="C4" s="202"/>
      <c r="D4" s="202"/>
    </row>
    <row r="5" spans="1:10" ht="14.25">
      <c r="A5" s="202"/>
      <c r="B5" s="202"/>
      <c r="C5" s="202"/>
      <c r="D5" s="202"/>
      <c r="G5" s="198" t="s">
        <v>100</v>
      </c>
      <c r="H5" s="198"/>
      <c r="I5" s="198"/>
      <c r="J5" s="198"/>
    </row>
    <row r="6" spans="1:4" ht="12.75">
      <c r="A6" s="202"/>
      <c r="B6" s="202"/>
      <c r="C6" s="202"/>
      <c r="D6" s="202"/>
    </row>
    <row r="7" spans="1:4" ht="12.75">
      <c r="A7" s="202"/>
      <c r="B7" s="202"/>
      <c r="C7" s="202"/>
      <c r="D7" s="202"/>
    </row>
    <row r="8" spans="1:10" ht="14.25">
      <c r="A8" s="202"/>
      <c r="B8" s="202"/>
      <c r="C8" s="202"/>
      <c r="D8" s="202"/>
      <c r="G8" s="46"/>
      <c r="H8" s="193" t="s">
        <v>97</v>
      </c>
      <c r="I8" s="193"/>
      <c r="J8" s="193"/>
    </row>
    <row r="9" spans="1:10" ht="14.25">
      <c r="A9" s="202"/>
      <c r="B9" s="202"/>
      <c r="C9" s="202"/>
      <c r="D9" s="202"/>
      <c r="G9" s="46"/>
      <c r="H9" s="193" t="s">
        <v>98</v>
      </c>
      <c r="I9" s="193"/>
      <c r="J9" s="193"/>
    </row>
    <row r="10" spans="1:10" ht="14.25">
      <c r="A10" s="202"/>
      <c r="B10" s="202"/>
      <c r="C10" s="202"/>
      <c r="D10" s="202"/>
      <c r="G10" s="193" t="s">
        <v>99</v>
      </c>
      <c r="H10" s="193"/>
      <c r="I10" s="193"/>
      <c r="J10" s="193"/>
    </row>
    <row r="11" spans="1:4" ht="12.75">
      <c r="A11" s="202"/>
      <c r="B11" s="202"/>
      <c r="C11" s="202"/>
      <c r="D11" s="202"/>
    </row>
    <row r="21" spans="1:10" ht="23.25">
      <c r="A21" s="203" t="s">
        <v>1</v>
      </c>
      <c r="B21" s="204"/>
      <c r="C21" s="204"/>
      <c r="D21" s="204"/>
      <c r="E21" s="204"/>
      <c r="F21" s="204"/>
      <c r="G21" s="204"/>
      <c r="H21" s="204"/>
      <c r="I21" s="204"/>
      <c r="J21" s="204"/>
    </row>
    <row r="22" spans="1:10" ht="12.7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8">
      <c r="A23" s="194" t="s">
        <v>190</v>
      </c>
      <c r="B23" s="194"/>
      <c r="C23" s="194"/>
      <c r="D23" s="194"/>
      <c r="E23" s="194"/>
      <c r="F23" s="194"/>
      <c r="G23" s="194"/>
      <c r="H23" s="194"/>
      <c r="I23" s="194"/>
      <c r="J23" s="194"/>
    </row>
    <row r="25" spans="1:10" ht="18">
      <c r="A25" s="194" t="s">
        <v>191</v>
      </c>
      <c r="B25" s="194"/>
      <c r="C25" s="194"/>
      <c r="D25" s="194"/>
      <c r="E25" s="194"/>
      <c r="F25" s="194"/>
      <c r="G25" s="194"/>
      <c r="H25" s="194"/>
      <c r="I25" s="194"/>
      <c r="J25" s="194"/>
    </row>
    <row r="27" spans="1:12" ht="20.25">
      <c r="A27" s="205" t="s">
        <v>274</v>
      </c>
      <c r="B27" s="205"/>
      <c r="C27" s="205"/>
      <c r="D27" s="205"/>
      <c r="E27" s="205"/>
      <c r="F27" s="205"/>
      <c r="G27" s="205"/>
      <c r="H27" s="205"/>
      <c r="I27" s="205"/>
      <c r="J27" s="205"/>
      <c r="K27" s="205"/>
      <c r="L27" s="205"/>
    </row>
    <row r="29" spans="1:12" ht="15.75">
      <c r="A29" s="1" t="s">
        <v>177</v>
      </c>
      <c r="B29" s="200" t="s">
        <v>275</v>
      </c>
      <c r="C29" s="200"/>
      <c r="D29" s="200"/>
      <c r="E29" s="200"/>
      <c r="F29" s="200"/>
      <c r="G29" s="200"/>
      <c r="H29" s="200"/>
      <c r="I29" s="200"/>
      <c r="J29" s="200"/>
      <c r="K29" s="200"/>
      <c r="L29" s="200"/>
    </row>
    <row r="30" spans="1:10" ht="15.7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5.75">
      <c r="A31" s="199" t="s">
        <v>48</v>
      </c>
      <c r="B31" s="199"/>
      <c r="C31" s="199"/>
      <c r="D31" s="199"/>
      <c r="E31" s="199"/>
      <c r="F31" s="199"/>
      <c r="G31" s="199"/>
      <c r="H31" s="199"/>
      <c r="I31" s="199"/>
      <c r="J31" s="199"/>
    </row>
    <row r="32" spans="1:10" ht="15.7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5.75">
      <c r="A33" s="199" t="s">
        <v>192</v>
      </c>
      <c r="B33" s="199"/>
      <c r="C33" s="199"/>
      <c r="D33" s="199"/>
      <c r="E33" s="199"/>
      <c r="F33" s="199"/>
      <c r="G33" s="199"/>
      <c r="H33" s="199"/>
      <c r="I33" s="199"/>
      <c r="J33" s="199"/>
    </row>
    <row r="35" spans="5:10" ht="15.75">
      <c r="E35" s="195" t="s">
        <v>47</v>
      </c>
      <c r="F35" s="195"/>
      <c r="G35" s="195"/>
      <c r="H35" s="195"/>
      <c r="I35" s="195"/>
      <c r="J35" s="195"/>
    </row>
    <row r="36" spans="5:10" ht="15.75" customHeight="1">
      <c r="E36" s="196" t="s">
        <v>49</v>
      </c>
      <c r="F36" s="196"/>
      <c r="G36" s="196"/>
      <c r="H36" s="196"/>
      <c r="I36" s="196"/>
      <c r="J36" s="196"/>
    </row>
    <row r="37" spans="5:10" ht="17.25" customHeight="1">
      <c r="E37" s="196"/>
      <c r="F37" s="196"/>
      <c r="G37" s="196"/>
      <c r="H37" s="196"/>
      <c r="I37" s="196"/>
      <c r="J37" s="196"/>
    </row>
    <row r="38" spans="5:10" ht="15.75">
      <c r="E38" s="201" t="s">
        <v>101</v>
      </c>
      <c r="F38" s="201"/>
      <c r="G38" s="201"/>
      <c r="H38" s="201"/>
      <c r="I38" s="201"/>
      <c r="J38" s="201"/>
    </row>
    <row r="39" spans="5:10" ht="15">
      <c r="E39" s="192" t="s">
        <v>102</v>
      </c>
      <c r="F39" s="192"/>
      <c r="G39" s="192"/>
      <c r="H39" s="192"/>
      <c r="I39" s="192"/>
      <c r="J39" s="192"/>
    </row>
  </sheetData>
  <sheetProtection/>
  <mergeCells count="19">
    <mergeCell ref="E38:J38"/>
    <mergeCell ref="E39:J39"/>
    <mergeCell ref="A1:D11"/>
    <mergeCell ref="H8:J8"/>
    <mergeCell ref="H9:J9"/>
    <mergeCell ref="G10:J10"/>
    <mergeCell ref="A21:J21"/>
    <mergeCell ref="A33:J33"/>
    <mergeCell ref="A25:J25"/>
    <mergeCell ref="A27:L27"/>
    <mergeCell ref="G1:J1"/>
    <mergeCell ref="H3:J3"/>
    <mergeCell ref="A23:J23"/>
    <mergeCell ref="E35:J35"/>
    <mergeCell ref="E36:J37"/>
    <mergeCell ref="E2:J2"/>
    <mergeCell ref="G5:J5"/>
    <mergeCell ref="A31:J31"/>
    <mergeCell ref="B29:L29"/>
  </mergeCells>
  <printOptions/>
  <pageMargins left="0.37" right="0.3" top="0.93" bottom="0.72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G13" sqref="G13"/>
    </sheetView>
  </sheetViews>
  <sheetFormatPr defaultColWidth="9.00390625" defaultRowHeight="12.75"/>
  <cols>
    <col min="2" max="2" width="27.75390625" style="0" customWidth="1"/>
    <col min="4" max="5" width="16.625" style="0" customWidth="1"/>
    <col min="6" max="6" width="14.375" style="0" customWidth="1"/>
    <col min="7" max="7" width="20.625" style="0" customWidth="1"/>
    <col min="9" max="9" width="11.375" style="0" customWidth="1"/>
  </cols>
  <sheetData>
    <row r="1" spans="1:10" ht="18">
      <c r="A1" s="194" t="s">
        <v>39</v>
      </c>
      <c r="B1" s="194"/>
      <c r="C1" s="194"/>
      <c r="D1" s="194"/>
      <c r="E1" s="194"/>
      <c r="F1" s="194"/>
      <c r="G1" s="194"/>
      <c r="H1" s="194"/>
      <c r="I1" s="194"/>
      <c r="J1" s="194"/>
    </row>
    <row r="3" spans="1:10" ht="51" customHeight="1">
      <c r="A3" s="3" t="s">
        <v>44</v>
      </c>
      <c r="B3" s="3" t="s">
        <v>40</v>
      </c>
      <c r="C3" s="3" t="s">
        <v>33</v>
      </c>
      <c r="D3" s="3" t="s">
        <v>45</v>
      </c>
      <c r="E3" s="3" t="s">
        <v>181</v>
      </c>
      <c r="F3" s="3" t="s">
        <v>41</v>
      </c>
      <c r="G3" s="3" t="s">
        <v>42</v>
      </c>
      <c r="H3" s="3" t="s">
        <v>43</v>
      </c>
      <c r="I3" s="3" t="s">
        <v>46</v>
      </c>
      <c r="J3" s="6"/>
    </row>
    <row r="4" spans="1:9" ht="15">
      <c r="A4" s="4" t="s">
        <v>201</v>
      </c>
      <c r="B4" s="5">
        <v>39</v>
      </c>
      <c r="C4" s="5">
        <v>0</v>
      </c>
      <c r="D4" s="5">
        <v>0</v>
      </c>
      <c r="E4" s="5"/>
      <c r="F4" s="5">
        <v>2</v>
      </c>
      <c r="G4" s="5"/>
      <c r="H4" s="5">
        <v>11</v>
      </c>
      <c r="I4" s="9">
        <v>52</v>
      </c>
    </row>
    <row r="5" spans="1:9" ht="15">
      <c r="A5" s="4" t="s">
        <v>202</v>
      </c>
      <c r="B5" s="5">
        <v>35</v>
      </c>
      <c r="C5" s="5">
        <v>2</v>
      </c>
      <c r="D5" s="5">
        <v>2</v>
      </c>
      <c r="E5" s="5"/>
      <c r="F5" s="5">
        <v>2</v>
      </c>
      <c r="G5" s="5"/>
      <c r="H5" s="5">
        <v>11</v>
      </c>
      <c r="I5" s="9">
        <v>52</v>
      </c>
    </row>
    <row r="6" spans="1:9" ht="15">
      <c r="A6" s="4" t="s">
        <v>203</v>
      </c>
      <c r="B6" s="5">
        <v>32</v>
      </c>
      <c r="C6" s="5">
        <v>4</v>
      </c>
      <c r="D6" s="5">
        <v>4</v>
      </c>
      <c r="E6" s="5"/>
      <c r="F6" s="5">
        <v>2</v>
      </c>
      <c r="G6" s="5"/>
      <c r="H6" s="5">
        <v>10</v>
      </c>
      <c r="I6" s="9">
        <v>52</v>
      </c>
    </row>
    <row r="7" spans="1:9" ht="15">
      <c r="A7" s="4" t="s">
        <v>200</v>
      </c>
      <c r="B7" s="5">
        <v>25</v>
      </c>
      <c r="C7" s="5">
        <v>2</v>
      </c>
      <c r="D7" s="5">
        <v>2</v>
      </c>
      <c r="E7" s="5">
        <v>4</v>
      </c>
      <c r="F7" s="5">
        <v>2</v>
      </c>
      <c r="G7" s="5">
        <v>6</v>
      </c>
      <c r="H7" s="5">
        <v>2</v>
      </c>
      <c r="I7" s="9">
        <v>43</v>
      </c>
    </row>
    <row r="8" spans="1:9" ht="15.75">
      <c r="A8" s="7" t="s">
        <v>36</v>
      </c>
      <c r="B8" s="8">
        <f>SUM(B4:B7)</f>
        <v>131</v>
      </c>
      <c r="C8" s="8">
        <f>SUM(C4:C7)</f>
        <v>8</v>
      </c>
      <c r="D8" s="8">
        <f>SUM(D4:D7)</f>
        <v>8</v>
      </c>
      <c r="E8" s="8">
        <v>4</v>
      </c>
      <c r="F8" s="8">
        <f>SUM(F4:F7)</f>
        <v>8</v>
      </c>
      <c r="G8" s="8">
        <v>6</v>
      </c>
      <c r="H8" s="8">
        <f>SUM(H4:H7)</f>
        <v>34</v>
      </c>
      <c r="I8" s="8">
        <f>SUM(I4:I7)</f>
        <v>199</v>
      </c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19"/>
  <sheetViews>
    <sheetView tabSelected="1" zoomScale="75" zoomScaleNormal="75" zoomScalePageLayoutView="0" workbookViewId="0" topLeftCell="A1">
      <selection activeCell="E27" sqref="E27"/>
    </sheetView>
  </sheetViews>
  <sheetFormatPr defaultColWidth="9.00390625" defaultRowHeight="12.75"/>
  <cols>
    <col min="1" max="1" width="12.875" style="0" customWidth="1"/>
    <col min="2" max="2" width="10.75390625" style="0" customWidth="1"/>
    <col min="3" max="3" width="50.875" style="0" customWidth="1"/>
    <col min="4" max="4" width="3.75390625" style="0" customWidth="1"/>
    <col min="5" max="5" width="3.625" style="0" customWidth="1"/>
    <col min="6" max="6" width="3.25390625" style="0" customWidth="1"/>
    <col min="7" max="7" width="7.00390625" style="0" customWidth="1"/>
    <col min="8" max="9" width="5.25390625" style="0" customWidth="1"/>
    <col min="10" max="11" width="7.00390625" style="0" customWidth="1"/>
    <col min="12" max="12" width="6.625" style="0" customWidth="1"/>
    <col min="13" max="13" width="5.25390625" style="0" customWidth="1"/>
    <col min="14" max="14" width="6.00390625" style="0" customWidth="1"/>
    <col min="15" max="15" width="5.25390625" style="0" customWidth="1"/>
    <col min="16" max="16" width="4.625" style="0" customWidth="1"/>
    <col min="17" max="17" width="6.375" style="0" customWidth="1"/>
    <col min="18" max="18" width="5.375" style="0" customWidth="1"/>
    <col min="19" max="22" width="4.875" style="0" customWidth="1"/>
    <col min="23" max="23" width="6.625" style="0" customWidth="1"/>
    <col min="24" max="24" width="5.375" style="0" customWidth="1"/>
    <col min="25" max="25" width="6.00390625" style="0" customWidth="1"/>
  </cols>
  <sheetData>
    <row r="1" spans="2:22" ht="18">
      <c r="B1" s="194" t="s">
        <v>50</v>
      </c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</row>
    <row r="2" spans="2:23" ht="18">
      <c r="B2" s="255" t="s">
        <v>247</v>
      </c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47"/>
    </row>
    <row r="3" spans="2:23" ht="18">
      <c r="B3" s="257" t="s">
        <v>248</v>
      </c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7"/>
      <c r="V3" s="257"/>
      <c r="W3" s="257"/>
    </row>
    <row r="4" spans="2:23" ht="18">
      <c r="B4" s="257" t="s">
        <v>246</v>
      </c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  <c r="V4" s="257"/>
      <c r="W4" s="257"/>
    </row>
    <row r="5" spans="1:25" ht="15" customHeight="1">
      <c r="A5" s="227" t="s">
        <v>157</v>
      </c>
      <c r="B5" s="231" t="s">
        <v>2</v>
      </c>
      <c r="C5" s="219" t="s">
        <v>3</v>
      </c>
      <c r="D5" s="212" t="s">
        <v>110</v>
      </c>
      <c r="E5" s="215"/>
      <c r="F5" s="215"/>
      <c r="G5" s="216" t="s">
        <v>111</v>
      </c>
      <c r="H5" s="216" t="s">
        <v>156</v>
      </c>
      <c r="I5" s="215" t="s">
        <v>112</v>
      </c>
      <c r="J5" s="215"/>
      <c r="K5" s="215"/>
      <c r="L5" s="215"/>
      <c r="M5" s="215"/>
      <c r="N5" s="215"/>
      <c r="O5" s="215"/>
      <c r="P5" s="215"/>
      <c r="Q5" s="215"/>
      <c r="R5" s="210" t="s">
        <v>4</v>
      </c>
      <c r="S5" s="211"/>
      <c r="T5" s="211"/>
      <c r="U5" s="211"/>
      <c r="V5" s="211"/>
      <c r="W5" s="211"/>
      <c r="X5" s="211"/>
      <c r="Y5" s="212"/>
    </row>
    <row r="6" spans="1:25" ht="12.75" customHeight="1">
      <c r="A6" s="228"/>
      <c r="B6" s="231"/>
      <c r="C6" s="221"/>
      <c r="D6" s="212"/>
      <c r="E6" s="215"/>
      <c r="F6" s="215"/>
      <c r="G6" s="217"/>
      <c r="H6" s="217"/>
      <c r="I6" s="216" t="s">
        <v>113</v>
      </c>
      <c r="J6" s="215" t="s">
        <v>114</v>
      </c>
      <c r="K6" s="215"/>
      <c r="L6" s="215"/>
      <c r="M6" s="215"/>
      <c r="N6" s="215"/>
      <c r="O6" s="215"/>
      <c r="P6" s="215"/>
      <c r="Q6" s="215"/>
      <c r="R6" s="212" t="s">
        <v>5</v>
      </c>
      <c r="S6" s="215"/>
      <c r="T6" s="215" t="s">
        <v>6</v>
      </c>
      <c r="U6" s="215"/>
      <c r="V6" s="210" t="s">
        <v>7</v>
      </c>
      <c r="W6" s="211"/>
      <c r="X6" s="258" t="s">
        <v>209</v>
      </c>
      <c r="Y6" s="259"/>
    </row>
    <row r="7" spans="1:25" ht="15" customHeight="1">
      <c r="A7" s="228"/>
      <c r="B7" s="231"/>
      <c r="C7" s="221"/>
      <c r="D7" s="212"/>
      <c r="E7" s="215"/>
      <c r="F7" s="215"/>
      <c r="G7" s="217"/>
      <c r="H7" s="217"/>
      <c r="I7" s="217"/>
      <c r="J7" s="206" t="s">
        <v>115</v>
      </c>
      <c r="K7" s="210" t="s">
        <v>116</v>
      </c>
      <c r="L7" s="211"/>
      <c r="M7" s="211"/>
      <c r="N7" s="212"/>
      <c r="O7" s="216" t="s">
        <v>119</v>
      </c>
      <c r="P7" s="216" t="s">
        <v>123</v>
      </c>
      <c r="Q7" s="216" t="s">
        <v>122</v>
      </c>
      <c r="R7" s="206" t="s">
        <v>120</v>
      </c>
      <c r="S7" s="206" t="s">
        <v>9</v>
      </c>
      <c r="T7" s="206" t="s">
        <v>10</v>
      </c>
      <c r="U7" s="206" t="s">
        <v>11</v>
      </c>
      <c r="V7" s="206" t="s">
        <v>12</v>
      </c>
      <c r="W7" s="208" t="s">
        <v>103</v>
      </c>
      <c r="X7" s="260" t="s">
        <v>186</v>
      </c>
      <c r="Y7" s="260" t="s">
        <v>187</v>
      </c>
    </row>
    <row r="8" spans="1:25" ht="24" customHeight="1">
      <c r="A8" s="228"/>
      <c r="B8" s="231"/>
      <c r="C8" s="221"/>
      <c r="D8" s="219" t="s">
        <v>13</v>
      </c>
      <c r="E8" s="219" t="s">
        <v>14</v>
      </c>
      <c r="F8" s="219" t="s">
        <v>15</v>
      </c>
      <c r="G8" s="217"/>
      <c r="H8" s="217"/>
      <c r="I8" s="217"/>
      <c r="J8" s="222"/>
      <c r="K8" s="253" t="s">
        <v>117</v>
      </c>
      <c r="L8" s="216" t="s">
        <v>118</v>
      </c>
      <c r="M8" s="216" t="s">
        <v>179</v>
      </c>
      <c r="N8" s="216" t="s">
        <v>121</v>
      </c>
      <c r="O8" s="217"/>
      <c r="P8" s="217"/>
      <c r="Q8" s="217"/>
      <c r="R8" s="207"/>
      <c r="S8" s="207"/>
      <c r="T8" s="207"/>
      <c r="U8" s="207"/>
      <c r="V8" s="207"/>
      <c r="W8" s="209"/>
      <c r="X8" s="260"/>
      <c r="Y8" s="260"/>
    </row>
    <row r="9" spans="1:25" ht="12.75" customHeight="1">
      <c r="A9" s="229"/>
      <c r="B9" s="231"/>
      <c r="C9" s="220"/>
      <c r="D9" s="220"/>
      <c r="E9" s="220"/>
      <c r="F9" s="220"/>
      <c r="G9" s="218"/>
      <c r="H9" s="218"/>
      <c r="I9" s="218"/>
      <c r="J9" s="207"/>
      <c r="K9" s="254"/>
      <c r="L9" s="218"/>
      <c r="M9" s="218"/>
      <c r="N9" s="218"/>
      <c r="O9" s="218"/>
      <c r="P9" s="218"/>
      <c r="Q9" s="218"/>
      <c r="R9" s="51">
        <v>17</v>
      </c>
      <c r="S9" s="51">
        <v>24</v>
      </c>
      <c r="T9" s="51">
        <v>17</v>
      </c>
      <c r="U9" s="51">
        <v>24</v>
      </c>
      <c r="V9" s="51">
        <v>17</v>
      </c>
      <c r="W9" s="52">
        <v>24</v>
      </c>
      <c r="X9" s="142">
        <v>17</v>
      </c>
      <c r="Y9" s="142">
        <v>24</v>
      </c>
    </row>
    <row r="10" spans="1:25" ht="9.75" customHeight="1">
      <c r="A10" s="14"/>
      <c r="B10" s="11">
        <v>1</v>
      </c>
      <c r="C10" s="11">
        <v>2</v>
      </c>
      <c r="D10" s="10">
        <v>3</v>
      </c>
      <c r="E10" s="20">
        <v>4</v>
      </c>
      <c r="F10" s="10">
        <v>5</v>
      </c>
      <c r="G10" s="10">
        <v>6</v>
      </c>
      <c r="H10" s="10"/>
      <c r="I10" s="10">
        <v>7</v>
      </c>
      <c r="J10" s="10">
        <v>8</v>
      </c>
      <c r="K10" s="11">
        <v>9</v>
      </c>
      <c r="L10" s="11">
        <v>10</v>
      </c>
      <c r="M10" s="11"/>
      <c r="N10" s="11">
        <v>11</v>
      </c>
      <c r="O10" s="11">
        <v>12</v>
      </c>
      <c r="P10" s="11"/>
      <c r="Q10" s="11">
        <v>13</v>
      </c>
      <c r="R10" s="10">
        <v>14</v>
      </c>
      <c r="S10" s="11">
        <v>15</v>
      </c>
      <c r="T10" s="10">
        <v>16</v>
      </c>
      <c r="U10" s="11">
        <v>17</v>
      </c>
      <c r="V10" s="10">
        <v>18</v>
      </c>
      <c r="W10" s="119">
        <v>19</v>
      </c>
      <c r="X10" s="142">
        <v>20</v>
      </c>
      <c r="Y10" s="142">
        <v>21</v>
      </c>
    </row>
    <row r="11" spans="1:25" ht="12.75">
      <c r="A11" s="106"/>
      <c r="B11" s="100" t="s">
        <v>16</v>
      </c>
      <c r="C11" s="53" t="s">
        <v>17</v>
      </c>
      <c r="D11" s="49"/>
      <c r="E11" s="54"/>
      <c r="F11" s="55"/>
      <c r="G11" s="49">
        <f>SUM(G12,G26,G29)</f>
        <v>2772</v>
      </c>
      <c r="H11" s="49">
        <f aca="true" t="shared" si="0" ref="H11:Y11">SUM(H12,H26,H29)</f>
        <v>36</v>
      </c>
      <c r="I11" s="49">
        <f t="shared" si="0"/>
        <v>42</v>
      </c>
      <c r="J11" s="49">
        <f t="shared" si="0"/>
        <v>2534</v>
      </c>
      <c r="K11" s="49">
        <f t="shared" si="0"/>
        <v>1357</v>
      </c>
      <c r="L11" s="49">
        <f t="shared" si="0"/>
        <v>1121</v>
      </c>
      <c r="M11" s="49">
        <f t="shared" si="0"/>
        <v>0</v>
      </c>
      <c r="N11" s="49">
        <f t="shared" si="0"/>
        <v>56</v>
      </c>
      <c r="O11" s="49">
        <f>SUM(O12,O26,O29)</f>
        <v>124</v>
      </c>
      <c r="P11" s="49">
        <f t="shared" si="0"/>
        <v>36</v>
      </c>
      <c r="Q11" s="49">
        <f t="shared" si="0"/>
        <v>0</v>
      </c>
      <c r="R11" s="49">
        <f t="shared" si="0"/>
        <v>612</v>
      </c>
      <c r="S11" s="49">
        <f t="shared" si="0"/>
        <v>864</v>
      </c>
      <c r="T11" s="49">
        <f t="shared" si="0"/>
        <v>100</v>
      </c>
      <c r="U11" s="49">
        <f t="shared" si="0"/>
        <v>238</v>
      </c>
      <c r="V11" s="49">
        <f t="shared" si="0"/>
        <v>116</v>
      </c>
      <c r="W11" s="49">
        <f t="shared" si="0"/>
        <v>536</v>
      </c>
      <c r="X11" s="49">
        <f t="shared" si="0"/>
        <v>148</v>
      </c>
      <c r="Y11" s="49">
        <f t="shared" si="0"/>
        <v>122</v>
      </c>
    </row>
    <row r="12" spans="1:25" ht="12.75">
      <c r="A12" s="14"/>
      <c r="B12" s="101"/>
      <c r="C12" s="82" t="s">
        <v>132</v>
      </c>
      <c r="D12" s="84"/>
      <c r="E12" s="85"/>
      <c r="F12" s="86"/>
      <c r="G12" s="84">
        <f>SUM(G13:G25)</f>
        <v>1120</v>
      </c>
      <c r="H12" s="84">
        <f aca="true" t="shared" si="1" ref="H12:Y12">SUM(H13:H25)</f>
        <v>0</v>
      </c>
      <c r="I12" s="84">
        <f t="shared" si="1"/>
        <v>6</v>
      </c>
      <c r="J12" s="84">
        <f t="shared" si="1"/>
        <v>1048</v>
      </c>
      <c r="K12" s="84">
        <f t="shared" si="1"/>
        <v>563</v>
      </c>
      <c r="L12" s="84">
        <f t="shared" si="1"/>
        <v>455</v>
      </c>
      <c r="M12" s="84">
        <f t="shared" si="1"/>
        <v>0</v>
      </c>
      <c r="N12" s="84">
        <f t="shared" si="1"/>
        <v>30</v>
      </c>
      <c r="O12" s="84">
        <f t="shared" si="1"/>
        <v>54</v>
      </c>
      <c r="P12" s="84">
        <f t="shared" si="1"/>
        <v>12</v>
      </c>
      <c r="Q12" s="84">
        <f t="shared" si="1"/>
        <v>0</v>
      </c>
      <c r="R12" s="84">
        <f t="shared" si="1"/>
        <v>476</v>
      </c>
      <c r="S12" s="84">
        <f t="shared" si="1"/>
        <v>644</v>
      </c>
      <c r="T12" s="84">
        <f t="shared" si="1"/>
        <v>0</v>
      </c>
      <c r="U12" s="84">
        <f t="shared" si="1"/>
        <v>0</v>
      </c>
      <c r="V12" s="84">
        <f t="shared" si="1"/>
        <v>0</v>
      </c>
      <c r="W12" s="84">
        <f t="shared" si="1"/>
        <v>0</v>
      </c>
      <c r="X12" s="84">
        <f t="shared" si="1"/>
        <v>0</v>
      </c>
      <c r="Y12" s="84">
        <f t="shared" si="1"/>
        <v>0</v>
      </c>
    </row>
    <row r="13" spans="1:25" ht="12.75">
      <c r="A13" s="213" t="s">
        <v>54</v>
      </c>
      <c r="B13" s="68" t="s">
        <v>133</v>
      </c>
      <c r="C13" s="65" t="s">
        <v>158</v>
      </c>
      <c r="D13" s="66"/>
      <c r="E13" s="66">
        <v>1</v>
      </c>
      <c r="F13" s="66">
        <v>2</v>
      </c>
      <c r="G13" s="66">
        <f>SUM(I13,J13,O13,P13)</f>
        <v>98</v>
      </c>
      <c r="H13" s="66"/>
      <c r="I13" s="67">
        <v>6</v>
      </c>
      <c r="J13" s="66">
        <f>SUM(K13,L13,N13)</f>
        <v>80</v>
      </c>
      <c r="K13" s="67">
        <v>30</v>
      </c>
      <c r="L13" s="68">
        <v>48</v>
      </c>
      <c r="M13" s="68"/>
      <c r="N13" s="68">
        <v>2</v>
      </c>
      <c r="O13" s="68">
        <v>6</v>
      </c>
      <c r="P13" s="68">
        <v>6</v>
      </c>
      <c r="Q13" s="68"/>
      <c r="R13" s="68">
        <v>34</v>
      </c>
      <c r="S13" s="73">
        <v>64</v>
      </c>
      <c r="T13" s="73"/>
      <c r="U13" s="73"/>
      <c r="V13" s="73"/>
      <c r="W13" s="120"/>
      <c r="X13" s="14"/>
      <c r="Y13" s="14"/>
    </row>
    <row r="14" spans="1:25" ht="12.75">
      <c r="A14" s="214"/>
      <c r="B14" s="68" t="s">
        <v>134</v>
      </c>
      <c r="C14" s="65" t="s">
        <v>260</v>
      </c>
      <c r="D14" s="66"/>
      <c r="E14" s="66">
        <v>12</v>
      </c>
      <c r="F14" s="66"/>
      <c r="G14" s="66">
        <f aca="true" t="shared" si="2" ref="G14:G42">SUM(I14,J14,O14,P14)</f>
        <v>122</v>
      </c>
      <c r="H14" s="66"/>
      <c r="I14" s="67"/>
      <c r="J14" s="66">
        <f aca="true" t="shared" si="3" ref="J14:J43">SUM(K14,L14,N14)</f>
        <v>118</v>
      </c>
      <c r="K14" s="67">
        <v>86</v>
      </c>
      <c r="L14" s="68">
        <v>28</v>
      </c>
      <c r="M14" s="68"/>
      <c r="N14" s="68">
        <v>4</v>
      </c>
      <c r="O14" s="68">
        <v>4</v>
      </c>
      <c r="P14" s="68"/>
      <c r="Q14" s="68"/>
      <c r="R14" s="68">
        <v>58</v>
      </c>
      <c r="S14" s="73">
        <v>64</v>
      </c>
      <c r="T14" s="73"/>
      <c r="U14" s="73"/>
      <c r="V14" s="73"/>
      <c r="W14" s="120"/>
      <c r="X14" s="14"/>
      <c r="Y14" s="14"/>
    </row>
    <row r="15" spans="1:25" ht="15.75" customHeight="1">
      <c r="A15" s="107" t="s">
        <v>18</v>
      </c>
      <c r="B15" s="68" t="s">
        <v>135</v>
      </c>
      <c r="C15" s="65" t="s">
        <v>18</v>
      </c>
      <c r="D15" s="66"/>
      <c r="E15" s="66">
        <v>2</v>
      </c>
      <c r="F15" s="66"/>
      <c r="G15" s="66">
        <f t="shared" si="2"/>
        <v>121</v>
      </c>
      <c r="H15" s="66"/>
      <c r="I15" s="67"/>
      <c r="J15" s="66">
        <f t="shared" si="3"/>
        <v>117</v>
      </c>
      <c r="K15" s="67"/>
      <c r="L15" s="68">
        <v>115</v>
      </c>
      <c r="M15" s="68"/>
      <c r="N15" s="68">
        <v>2</v>
      </c>
      <c r="O15" s="68">
        <v>4</v>
      </c>
      <c r="P15" s="68"/>
      <c r="Q15" s="68"/>
      <c r="R15" s="68">
        <v>58</v>
      </c>
      <c r="S15" s="73">
        <v>63</v>
      </c>
      <c r="T15" s="73"/>
      <c r="U15" s="73"/>
      <c r="V15" s="73"/>
      <c r="W15" s="120"/>
      <c r="X15" s="14"/>
      <c r="Y15" s="14"/>
    </row>
    <row r="16" spans="1:25" ht="12.75" customHeight="1">
      <c r="A16" s="213" t="s">
        <v>159</v>
      </c>
      <c r="B16" s="68" t="s">
        <v>136</v>
      </c>
      <c r="C16" s="65" t="s">
        <v>19</v>
      </c>
      <c r="D16" s="66"/>
      <c r="E16" s="66">
        <v>2</v>
      </c>
      <c r="F16" s="66"/>
      <c r="G16" s="66">
        <f t="shared" si="2"/>
        <v>121</v>
      </c>
      <c r="H16" s="66"/>
      <c r="I16" s="67"/>
      <c r="J16" s="66">
        <f t="shared" si="3"/>
        <v>117</v>
      </c>
      <c r="K16" s="67">
        <v>84</v>
      </c>
      <c r="L16" s="68">
        <v>31</v>
      </c>
      <c r="M16" s="68"/>
      <c r="N16" s="68">
        <v>2</v>
      </c>
      <c r="O16" s="68">
        <v>4</v>
      </c>
      <c r="P16" s="68"/>
      <c r="Q16" s="68"/>
      <c r="R16" s="68">
        <v>58</v>
      </c>
      <c r="S16" s="73">
        <v>63</v>
      </c>
      <c r="T16" s="73"/>
      <c r="U16" s="73"/>
      <c r="V16" s="73"/>
      <c r="W16" s="120"/>
      <c r="X16" s="14"/>
      <c r="Y16" s="14"/>
    </row>
    <row r="17" spans="1:25" ht="12.75">
      <c r="A17" s="230"/>
      <c r="B17" s="68" t="s">
        <v>139</v>
      </c>
      <c r="C17" s="65" t="s">
        <v>22</v>
      </c>
      <c r="D17" s="66"/>
      <c r="E17" s="66">
        <v>12</v>
      </c>
      <c r="F17" s="66"/>
      <c r="G17" s="66">
        <f t="shared" si="2"/>
        <v>112</v>
      </c>
      <c r="H17" s="66"/>
      <c r="I17" s="67"/>
      <c r="J17" s="66">
        <f t="shared" si="3"/>
        <v>108</v>
      </c>
      <c r="K17" s="67">
        <v>80</v>
      </c>
      <c r="L17" s="68">
        <v>24</v>
      </c>
      <c r="M17" s="68"/>
      <c r="N17" s="68">
        <v>4</v>
      </c>
      <c r="O17" s="68">
        <v>4</v>
      </c>
      <c r="P17" s="68"/>
      <c r="Q17" s="68"/>
      <c r="R17" s="68">
        <v>42</v>
      </c>
      <c r="S17" s="73">
        <v>70</v>
      </c>
      <c r="T17" s="73"/>
      <c r="U17" s="73"/>
      <c r="V17" s="73"/>
      <c r="W17" s="120"/>
      <c r="X17" s="14"/>
      <c r="Y17" s="14"/>
    </row>
    <row r="18" spans="1:25" ht="12.75">
      <c r="A18" s="214"/>
      <c r="B18" s="68" t="s">
        <v>140</v>
      </c>
      <c r="C18" s="65" t="s">
        <v>106</v>
      </c>
      <c r="D18" s="66"/>
      <c r="E18" s="66">
        <v>1</v>
      </c>
      <c r="F18" s="66"/>
      <c r="G18" s="66">
        <f t="shared" si="2"/>
        <v>36</v>
      </c>
      <c r="H18" s="66"/>
      <c r="I18" s="67"/>
      <c r="J18" s="66">
        <f t="shared" si="3"/>
        <v>34</v>
      </c>
      <c r="K18" s="67">
        <v>20</v>
      </c>
      <c r="L18" s="68">
        <v>12</v>
      </c>
      <c r="M18" s="68"/>
      <c r="N18" s="68">
        <v>2</v>
      </c>
      <c r="O18" s="68">
        <v>2</v>
      </c>
      <c r="P18" s="68"/>
      <c r="Q18" s="68"/>
      <c r="R18" s="68">
        <v>36</v>
      </c>
      <c r="S18" s="73"/>
      <c r="T18" s="73"/>
      <c r="U18" s="73"/>
      <c r="V18" s="73"/>
      <c r="W18" s="120"/>
      <c r="X18" s="14"/>
      <c r="Y18" s="14"/>
    </row>
    <row r="19" spans="1:25" ht="12.75" customHeight="1">
      <c r="A19" s="213" t="s">
        <v>160</v>
      </c>
      <c r="B19" s="68" t="s">
        <v>141</v>
      </c>
      <c r="C19" s="65" t="s">
        <v>20</v>
      </c>
      <c r="D19" s="66"/>
      <c r="E19" s="66">
        <v>2</v>
      </c>
      <c r="F19" s="66"/>
      <c r="G19" s="66">
        <f t="shared" si="2"/>
        <v>78</v>
      </c>
      <c r="H19" s="66"/>
      <c r="I19" s="67"/>
      <c r="J19" s="66">
        <f t="shared" si="3"/>
        <v>74</v>
      </c>
      <c r="K19" s="67">
        <v>72</v>
      </c>
      <c r="L19" s="68"/>
      <c r="M19" s="68"/>
      <c r="N19" s="68">
        <v>2</v>
      </c>
      <c r="O19" s="68">
        <v>4</v>
      </c>
      <c r="P19" s="68"/>
      <c r="Q19" s="68"/>
      <c r="R19" s="68"/>
      <c r="S19" s="73">
        <v>78</v>
      </c>
      <c r="T19" s="73"/>
      <c r="U19" s="73"/>
      <c r="V19" s="73"/>
      <c r="W19" s="120"/>
      <c r="X19" s="14"/>
      <c r="Y19" s="14"/>
    </row>
    <row r="20" spans="1:25" ht="12.75">
      <c r="A20" s="230"/>
      <c r="B20" s="68" t="s">
        <v>142</v>
      </c>
      <c r="C20" s="65" t="s">
        <v>21</v>
      </c>
      <c r="D20" s="66"/>
      <c r="E20" s="66">
        <v>1</v>
      </c>
      <c r="F20" s="66"/>
      <c r="G20" s="66">
        <f t="shared" si="2"/>
        <v>36</v>
      </c>
      <c r="H20" s="66"/>
      <c r="I20" s="67"/>
      <c r="J20" s="66">
        <f t="shared" si="3"/>
        <v>32</v>
      </c>
      <c r="K20" s="67">
        <v>20</v>
      </c>
      <c r="L20" s="68">
        <v>10</v>
      </c>
      <c r="M20" s="68"/>
      <c r="N20" s="68">
        <v>2</v>
      </c>
      <c r="O20" s="68">
        <v>4</v>
      </c>
      <c r="P20" s="68"/>
      <c r="Q20" s="68"/>
      <c r="R20" s="68">
        <v>36</v>
      </c>
      <c r="S20" s="73"/>
      <c r="T20" s="73"/>
      <c r="U20" s="73"/>
      <c r="V20" s="73"/>
      <c r="W20" s="120"/>
      <c r="X20" s="14"/>
      <c r="Y20" s="14"/>
    </row>
    <row r="21" spans="1:25" ht="12.75">
      <c r="A21" s="230"/>
      <c r="B21" s="68" t="s">
        <v>143</v>
      </c>
      <c r="C21" s="65" t="s">
        <v>155</v>
      </c>
      <c r="D21" s="66"/>
      <c r="E21" s="66">
        <v>2</v>
      </c>
      <c r="F21" s="66"/>
      <c r="G21" s="66">
        <f t="shared" si="2"/>
        <v>36</v>
      </c>
      <c r="H21" s="66"/>
      <c r="I21" s="67"/>
      <c r="J21" s="66">
        <f t="shared" si="3"/>
        <v>32</v>
      </c>
      <c r="K21" s="67">
        <v>20</v>
      </c>
      <c r="L21" s="68">
        <v>10</v>
      </c>
      <c r="M21" s="68"/>
      <c r="N21" s="68">
        <v>2</v>
      </c>
      <c r="O21" s="68">
        <v>4</v>
      </c>
      <c r="P21" s="68"/>
      <c r="Q21" s="68"/>
      <c r="R21" s="68"/>
      <c r="S21" s="73">
        <v>36</v>
      </c>
      <c r="T21" s="73"/>
      <c r="U21" s="73"/>
      <c r="V21" s="73"/>
      <c r="W21" s="120"/>
      <c r="X21" s="14"/>
      <c r="Y21" s="14"/>
    </row>
    <row r="22" spans="1:25" ht="12.75">
      <c r="A22" s="214"/>
      <c r="B22" s="68" t="s">
        <v>145</v>
      </c>
      <c r="C22" s="65" t="s">
        <v>25</v>
      </c>
      <c r="D22" s="66"/>
      <c r="E22" s="66">
        <v>1</v>
      </c>
      <c r="F22" s="66">
        <v>2</v>
      </c>
      <c r="G22" s="66">
        <f t="shared" si="2"/>
        <v>137</v>
      </c>
      <c r="H22" s="66"/>
      <c r="I22" s="67"/>
      <c r="J22" s="66">
        <f t="shared" si="3"/>
        <v>121</v>
      </c>
      <c r="K22" s="70">
        <v>70</v>
      </c>
      <c r="L22" s="88">
        <v>49</v>
      </c>
      <c r="M22" s="88"/>
      <c r="N22" s="88">
        <v>2</v>
      </c>
      <c r="O22" s="68">
        <v>10</v>
      </c>
      <c r="P22" s="68">
        <v>6</v>
      </c>
      <c r="Q22" s="68"/>
      <c r="R22" s="68">
        <v>60</v>
      </c>
      <c r="S22" s="73">
        <v>77</v>
      </c>
      <c r="T22" s="73"/>
      <c r="U22" s="73"/>
      <c r="V22" s="73"/>
      <c r="W22" s="120"/>
      <c r="X22" s="14"/>
      <c r="Y22" s="14"/>
    </row>
    <row r="23" spans="1:25" ht="12.75">
      <c r="A23" s="213" t="s">
        <v>161</v>
      </c>
      <c r="B23" s="68" t="s">
        <v>144</v>
      </c>
      <c r="C23" s="65" t="s">
        <v>24</v>
      </c>
      <c r="D23" s="66"/>
      <c r="E23" s="66">
        <v>2</v>
      </c>
      <c r="F23" s="66"/>
      <c r="G23" s="66">
        <f t="shared" si="2"/>
        <v>117</v>
      </c>
      <c r="H23" s="66"/>
      <c r="I23" s="67"/>
      <c r="J23" s="66">
        <f t="shared" si="3"/>
        <v>117</v>
      </c>
      <c r="K23" s="67">
        <v>5</v>
      </c>
      <c r="L23" s="68">
        <v>110</v>
      </c>
      <c r="M23" s="68"/>
      <c r="N23" s="68">
        <v>2</v>
      </c>
      <c r="O23" s="68"/>
      <c r="P23" s="68"/>
      <c r="Q23" s="68"/>
      <c r="R23" s="68">
        <v>58</v>
      </c>
      <c r="S23" s="73">
        <v>59</v>
      </c>
      <c r="T23" s="73"/>
      <c r="U23" s="73"/>
      <c r="V23" s="73"/>
      <c r="W23" s="120"/>
      <c r="X23" s="14"/>
      <c r="Y23" s="14"/>
    </row>
    <row r="24" spans="1:25" ht="12.75">
      <c r="A24" s="230"/>
      <c r="B24" s="68" t="s">
        <v>154</v>
      </c>
      <c r="C24" s="65" t="s">
        <v>23</v>
      </c>
      <c r="D24" s="66"/>
      <c r="E24" s="66">
        <v>2</v>
      </c>
      <c r="F24" s="66"/>
      <c r="G24" s="66">
        <f t="shared" si="2"/>
        <v>70</v>
      </c>
      <c r="H24" s="66"/>
      <c r="I24" s="67"/>
      <c r="J24" s="66">
        <f t="shared" si="3"/>
        <v>66</v>
      </c>
      <c r="K24" s="67">
        <v>54</v>
      </c>
      <c r="L24" s="68">
        <v>10</v>
      </c>
      <c r="M24" s="68"/>
      <c r="N24" s="68">
        <v>2</v>
      </c>
      <c r="O24" s="68">
        <v>4</v>
      </c>
      <c r="P24" s="68"/>
      <c r="Q24" s="68"/>
      <c r="R24" s="68"/>
      <c r="S24" s="73">
        <v>70</v>
      </c>
      <c r="T24" s="73"/>
      <c r="U24" s="73"/>
      <c r="V24" s="73"/>
      <c r="W24" s="120"/>
      <c r="X24" s="14"/>
      <c r="Y24" s="14"/>
    </row>
    <row r="25" spans="1:25" ht="12.75">
      <c r="A25" s="214"/>
      <c r="B25" s="68" t="s">
        <v>162</v>
      </c>
      <c r="C25" s="65" t="s">
        <v>107</v>
      </c>
      <c r="D25" s="66">
        <v>1</v>
      </c>
      <c r="E25" s="66"/>
      <c r="F25" s="66"/>
      <c r="G25" s="66">
        <f t="shared" si="2"/>
        <v>36</v>
      </c>
      <c r="H25" s="66"/>
      <c r="I25" s="67"/>
      <c r="J25" s="66">
        <f t="shared" si="3"/>
        <v>32</v>
      </c>
      <c r="K25" s="67">
        <v>22</v>
      </c>
      <c r="L25" s="68">
        <v>8</v>
      </c>
      <c r="M25" s="68"/>
      <c r="N25" s="68">
        <v>2</v>
      </c>
      <c r="O25" s="68">
        <v>4</v>
      </c>
      <c r="P25" s="68"/>
      <c r="Q25" s="68"/>
      <c r="R25" s="73">
        <v>36</v>
      </c>
      <c r="S25" s="73"/>
      <c r="T25" s="73"/>
      <c r="U25" s="73"/>
      <c r="V25" s="73"/>
      <c r="W25" s="120"/>
      <c r="X25" s="14"/>
      <c r="Y25" s="14"/>
    </row>
    <row r="26" spans="1:25" ht="24">
      <c r="A26" s="108"/>
      <c r="B26" s="102"/>
      <c r="C26" s="83" t="s">
        <v>137</v>
      </c>
      <c r="D26" s="86"/>
      <c r="E26" s="86"/>
      <c r="F26" s="86"/>
      <c r="G26" s="86">
        <f>SUM(G27:G28)</f>
        <v>356</v>
      </c>
      <c r="H26" s="86">
        <f aca="true" t="shared" si="4" ref="H26:Y26">SUM(H27:H28)</f>
        <v>0</v>
      </c>
      <c r="I26" s="86">
        <f t="shared" si="4"/>
        <v>6</v>
      </c>
      <c r="J26" s="86">
        <f t="shared" si="4"/>
        <v>324</v>
      </c>
      <c r="K26" s="86">
        <f t="shared" si="4"/>
        <v>210</v>
      </c>
      <c r="L26" s="86">
        <f t="shared" si="4"/>
        <v>110</v>
      </c>
      <c r="M26" s="86">
        <f t="shared" si="4"/>
        <v>0</v>
      </c>
      <c r="N26" s="86">
        <f t="shared" si="4"/>
        <v>4</v>
      </c>
      <c r="O26" s="86">
        <f t="shared" si="4"/>
        <v>14</v>
      </c>
      <c r="P26" s="86">
        <f t="shared" si="4"/>
        <v>12</v>
      </c>
      <c r="Q26" s="86">
        <f t="shared" si="4"/>
        <v>0</v>
      </c>
      <c r="R26" s="86">
        <f t="shared" si="4"/>
        <v>136</v>
      </c>
      <c r="S26" s="86">
        <f t="shared" si="4"/>
        <v>220</v>
      </c>
      <c r="T26" s="86">
        <f t="shared" si="4"/>
        <v>0</v>
      </c>
      <c r="U26" s="86">
        <f t="shared" si="4"/>
        <v>0</v>
      </c>
      <c r="V26" s="86">
        <f t="shared" si="4"/>
        <v>0</v>
      </c>
      <c r="W26" s="86">
        <f t="shared" si="4"/>
        <v>0</v>
      </c>
      <c r="X26" s="86">
        <f t="shared" si="4"/>
        <v>0</v>
      </c>
      <c r="Y26" s="86">
        <f t="shared" si="4"/>
        <v>0</v>
      </c>
    </row>
    <row r="27" spans="1:25" ht="12.75">
      <c r="A27" s="213" t="s">
        <v>165</v>
      </c>
      <c r="B27" s="68" t="s">
        <v>163</v>
      </c>
      <c r="C27" s="65" t="s">
        <v>138</v>
      </c>
      <c r="D27" s="66"/>
      <c r="E27" s="66">
        <v>1</v>
      </c>
      <c r="F27" s="66">
        <v>2</v>
      </c>
      <c r="G27" s="66">
        <f>SUM(I27,J27,O27,P27)</f>
        <v>100</v>
      </c>
      <c r="H27" s="66"/>
      <c r="I27" s="67"/>
      <c r="J27" s="66">
        <f t="shared" si="3"/>
        <v>90</v>
      </c>
      <c r="K27" s="67">
        <v>36</v>
      </c>
      <c r="L27" s="68">
        <v>52</v>
      </c>
      <c r="M27" s="68"/>
      <c r="N27" s="68">
        <v>2</v>
      </c>
      <c r="O27" s="68">
        <v>4</v>
      </c>
      <c r="P27" s="155">
        <v>6</v>
      </c>
      <c r="Q27" s="68"/>
      <c r="R27" s="155">
        <v>50</v>
      </c>
      <c r="S27" s="156">
        <v>50</v>
      </c>
      <c r="T27" s="73"/>
      <c r="U27" s="73"/>
      <c r="V27" s="73"/>
      <c r="W27" s="120"/>
      <c r="X27" s="14"/>
      <c r="Y27" s="14"/>
    </row>
    <row r="28" spans="1:25" ht="24">
      <c r="A28" s="214"/>
      <c r="B28" s="68" t="s">
        <v>164</v>
      </c>
      <c r="C28" s="65" t="s">
        <v>108</v>
      </c>
      <c r="D28" s="66"/>
      <c r="E28" s="66">
        <v>1</v>
      </c>
      <c r="F28" s="66">
        <v>2</v>
      </c>
      <c r="G28" s="66">
        <f t="shared" si="2"/>
        <v>256</v>
      </c>
      <c r="H28" s="66"/>
      <c r="I28" s="67">
        <v>6</v>
      </c>
      <c r="J28" s="66">
        <f t="shared" si="3"/>
        <v>234</v>
      </c>
      <c r="K28" s="67">
        <v>174</v>
      </c>
      <c r="L28" s="68">
        <v>58</v>
      </c>
      <c r="M28" s="68"/>
      <c r="N28" s="68">
        <v>2</v>
      </c>
      <c r="O28" s="68">
        <v>10</v>
      </c>
      <c r="P28" s="68">
        <v>6</v>
      </c>
      <c r="Q28" s="68"/>
      <c r="R28" s="68">
        <v>86</v>
      </c>
      <c r="S28" s="73">
        <v>170</v>
      </c>
      <c r="T28" s="73"/>
      <c r="U28" s="73"/>
      <c r="V28" s="73"/>
      <c r="W28" s="120"/>
      <c r="X28" s="14"/>
      <c r="Y28" s="14"/>
    </row>
    <row r="29" spans="1:25" ht="12.75">
      <c r="A29" s="223"/>
      <c r="B29" s="103"/>
      <c r="C29" s="83" t="s">
        <v>146</v>
      </c>
      <c r="D29" s="86"/>
      <c r="E29" s="86"/>
      <c r="F29" s="86"/>
      <c r="G29" s="86">
        <f>SUM(G30:G43)</f>
        <v>1296</v>
      </c>
      <c r="H29" s="86">
        <f aca="true" t="shared" si="5" ref="H29:Y29">SUM(H30:H43)</f>
        <v>36</v>
      </c>
      <c r="I29" s="86">
        <f t="shared" si="5"/>
        <v>30</v>
      </c>
      <c r="J29" s="86">
        <f t="shared" si="5"/>
        <v>1162</v>
      </c>
      <c r="K29" s="86">
        <f t="shared" si="5"/>
        <v>584</v>
      </c>
      <c r="L29" s="86">
        <f t="shared" si="5"/>
        <v>556</v>
      </c>
      <c r="M29" s="86">
        <f t="shared" si="5"/>
        <v>0</v>
      </c>
      <c r="N29" s="86">
        <f t="shared" si="5"/>
        <v>22</v>
      </c>
      <c r="O29" s="86">
        <f t="shared" si="5"/>
        <v>56</v>
      </c>
      <c r="P29" s="86">
        <f t="shared" si="5"/>
        <v>12</v>
      </c>
      <c r="Q29" s="86">
        <f t="shared" si="5"/>
        <v>0</v>
      </c>
      <c r="R29" s="86">
        <f t="shared" si="5"/>
        <v>0</v>
      </c>
      <c r="S29" s="86">
        <f t="shared" si="5"/>
        <v>0</v>
      </c>
      <c r="T29" s="86">
        <f t="shared" si="5"/>
        <v>100</v>
      </c>
      <c r="U29" s="86">
        <f t="shared" si="5"/>
        <v>238</v>
      </c>
      <c r="V29" s="86">
        <f t="shared" si="5"/>
        <v>116</v>
      </c>
      <c r="W29" s="121">
        <f t="shared" si="5"/>
        <v>536</v>
      </c>
      <c r="X29" s="86">
        <f t="shared" si="5"/>
        <v>148</v>
      </c>
      <c r="Y29" s="86">
        <f t="shared" si="5"/>
        <v>122</v>
      </c>
    </row>
    <row r="30" spans="1:25" ht="12.75">
      <c r="A30" s="224"/>
      <c r="B30" s="69" t="s">
        <v>147</v>
      </c>
      <c r="C30" s="65" t="s">
        <v>166</v>
      </c>
      <c r="D30" s="68"/>
      <c r="E30" s="66">
        <v>3</v>
      </c>
      <c r="F30" s="66"/>
      <c r="G30" s="66">
        <f t="shared" si="2"/>
        <v>58</v>
      </c>
      <c r="H30" s="66"/>
      <c r="I30" s="67"/>
      <c r="J30" s="66">
        <f t="shared" si="3"/>
        <v>54</v>
      </c>
      <c r="K30" s="67">
        <v>20</v>
      </c>
      <c r="L30" s="68">
        <v>32</v>
      </c>
      <c r="M30" s="68"/>
      <c r="N30" s="68">
        <v>2</v>
      </c>
      <c r="O30" s="68">
        <v>4</v>
      </c>
      <c r="P30" s="68"/>
      <c r="Q30" s="68"/>
      <c r="R30" s="73"/>
      <c r="S30" s="73"/>
      <c r="T30" s="73">
        <v>58</v>
      </c>
      <c r="U30" s="73"/>
      <c r="V30" s="73"/>
      <c r="W30" s="120"/>
      <c r="X30" s="14"/>
      <c r="Y30" s="14"/>
    </row>
    <row r="31" spans="1:25" ht="12.75">
      <c r="A31" s="224"/>
      <c r="B31" s="69" t="s">
        <v>148</v>
      </c>
      <c r="C31" s="65" t="s">
        <v>167</v>
      </c>
      <c r="D31" s="68"/>
      <c r="E31" s="66"/>
      <c r="F31" s="66"/>
      <c r="G31" s="66">
        <v>36</v>
      </c>
      <c r="H31" s="66">
        <v>36</v>
      </c>
      <c r="I31" s="67"/>
      <c r="J31" s="66">
        <f t="shared" si="3"/>
        <v>0</v>
      </c>
      <c r="K31" s="67"/>
      <c r="L31" s="68"/>
      <c r="M31" s="68"/>
      <c r="N31" s="68"/>
      <c r="O31" s="68"/>
      <c r="P31" s="68"/>
      <c r="Q31" s="68"/>
      <c r="R31" s="73"/>
      <c r="S31" s="73"/>
      <c r="T31" s="73"/>
      <c r="U31" s="73"/>
      <c r="V31" s="73"/>
      <c r="W31" s="120"/>
      <c r="X31" s="14"/>
      <c r="Y31" s="14"/>
    </row>
    <row r="32" spans="1:25" ht="12.75">
      <c r="A32" s="224"/>
      <c r="B32" s="69" t="s">
        <v>149</v>
      </c>
      <c r="C32" s="65" t="s">
        <v>26</v>
      </c>
      <c r="D32" s="68"/>
      <c r="E32" s="66">
        <v>6</v>
      </c>
      <c r="F32" s="66"/>
      <c r="G32" s="66">
        <f t="shared" si="2"/>
        <v>80</v>
      </c>
      <c r="H32" s="66"/>
      <c r="I32" s="67"/>
      <c r="J32" s="66">
        <f t="shared" si="3"/>
        <v>76</v>
      </c>
      <c r="K32" s="67">
        <v>46</v>
      </c>
      <c r="L32" s="68">
        <v>28</v>
      </c>
      <c r="M32" s="68"/>
      <c r="N32" s="68">
        <v>2</v>
      </c>
      <c r="O32" s="68">
        <v>4</v>
      </c>
      <c r="P32" s="68"/>
      <c r="Q32" s="68"/>
      <c r="R32" s="73"/>
      <c r="S32" s="73"/>
      <c r="T32" s="73"/>
      <c r="U32" s="73"/>
      <c r="V32" s="73"/>
      <c r="W32" s="120">
        <v>80</v>
      </c>
      <c r="X32" s="14"/>
      <c r="Y32" s="14"/>
    </row>
    <row r="33" spans="1:25" ht="12.75">
      <c r="A33" s="224"/>
      <c r="B33" s="69" t="s">
        <v>150</v>
      </c>
      <c r="C33" s="139" t="s">
        <v>204</v>
      </c>
      <c r="D33" s="68"/>
      <c r="E33" s="66">
        <v>8</v>
      </c>
      <c r="F33" s="66"/>
      <c r="G33" s="66">
        <f t="shared" si="2"/>
        <v>78</v>
      </c>
      <c r="H33" s="66"/>
      <c r="I33" s="67"/>
      <c r="J33" s="66">
        <f t="shared" si="3"/>
        <v>74</v>
      </c>
      <c r="K33" s="67">
        <v>42</v>
      </c>
      <c r="L33" s="68">
        <v>30</v>
      </c>
      <c r="M33" s="68"/>
      <c r="N33" s="68">
        <v>2</v>
      </c>
      <c r="O33" s="68">
        <v>4</v>
      </c>
      <c r="P33" s="68"/>
      <c r="Q33" s="68"/>
      <c r="R33" s="73"/>
      <c r="S33" s="73"/>
      <c r="T33" s="73"/>
      <c r="U33" s="73"/>
      <c r="V33" s="73"/>
      <c r="W33" s="120"/>
      <c r="X33" s="14"/>
      <c r="Y33" s="14">
        <v>78</v>
      </c>
    </row>
    <row r="34" spans="1:25" ht="12.75">
      <c r="A34" s="224"/>
      <c r="B34" s="69" t="s">
        <v>168</v>
      </c>
      <c r="C34" s="139" t="s">
        <v>205</v>
      </c>
      <c r="D34" s="68"/>
      <c r="E34" s="69">
        <v>6</v>
      </c>
      <c r="F34" s="66"/>
      <c r="G34" s="66">
        <f t="shared" si="2"/>
        <v>88</v>
      </c>
      <c r="H34" s="68"/>
      <c r="I34" s="71"/>
      <c r="J34" s="66">
        <f t="shared" si="3"/>
        <v>84</v>
      </c>
      <c r="K34" s="71">
        <v>40</v>
      </c>
      <c r="L34" s="68">
        <v>42</v>
      </c>
      <c r="M34" s="68"/>
      <c r="N34" s="68">
        <v>2</v>
      </c>
      <c r="O34" s="68">
        <v>4</v>
      </c>
      <c r="P34" s="68"/>
      <c r="Q34" s="68"/>
      <c r="R34" s="88"/>
      <c r="S34" s="88"/>
      <c r="T34" s="88"/>
      <c r="U34" s="88"/>
      <c r="V34" s="88"/>
      <c r="W34" s="122">
        <v>88</v>
      </c>
      <c r="X34" s="14"/>
      <c r="Y34" s="14"/>
    </row>
    <row r="35" spans="1:25" ht="12.75">
      <c r="A35" s="224"/>
      <c r="B35" s="69" t="s">
        <v>169</v>
      </c>
      <c r="C35" s="139" t="s">
        <v>207</v>
      </c>
      <c r="D35" s="68"/>
      <c r="E35" s="69">
        <v>6</v>
      </c>
      <c r="F35" s="66"/>
      <c r="G35" s="66">
        <f t="shared" si="2"/>
        <v>116</v>
      </c>
      <c r="H35" s="68"/>
      <c r="I35" s="71"/>
      <c r="J35" s="66">
        <f t="shared" si="3"/>
        <v>112</v>
      </c>
      <c r="K35" s="67">
        <v>60</v>
      </c>
      <c r="L35" s="68">
        <v>50</v>
      </c>
      <c r="M35" s="68"/>
      <c r="N35" s="68">
        <v>2</v>
      </c>
      <c r="O35" s="68">
        <v>4</v>
      </c>
      <c r="P35" s="68"/>
      <c r="Q35" s="68"/>
      <c r="R35" s="88"/>
      <c r="S35" s="88"/>
      <c r="T35" s="88"/>
      <c r="U35" s="88"/>
      <c r="V35" s="88"/>
      <c r="W35" s="122">
        <v>116</v>
      </c>
      <c r="X35" s="14"/>
      <c r="Y35" s="14"/>
    </row>
    <row r="36" spans="1:25" ht="12.75" customHeight="1">
      <c r="A36" s="224"/>
      <c r="B36" s="69" t="s">
        <v>170</v>
      </c>
      <c r="C36" s="150" t="s">
        <v>244</v>
      </c>
      <c r="D36" s="68">
        <v>4</v>
      </c>
      <c r="E36" s="69"/>
      <c r="F36" s="66"/>
      <c r="G36" s="66">
        <f t="shared" si="2"/>
        <v>118</v>
      </c>
      <c r="H36" s="68"/>
      <c r="I36" s="71"/>
      <c r="J36" s="66">
        <f t="shared" si="3"/>
        <v>114</v>
      </c>
      <c r="K36" s="71">
        <v>60</v>
      </c>
      <c r="L36" s="68">
        <v>52</v>
      </c>
      <c r="M36" s="68"/>
      <c r="N36" s="68">
        <v>2</v>
      </c>
      <c r="O36" s="68">
        <v>4</v>
      </c>
      <c r="P36" s="68"/>
      <c r="Q36" s="68"/>
      <c r="R36" s="88"/>
      <c r="S36" s="88"/>
      <c r="T36" s="88">
        <v>42</v>
      </c>
      <c r="U36" s="88">
        <v>76</v>
      </c>
      <c r="V36" s="88"/>
      <c r="W36" s="122"/>
      <c r="X36" s="14"/>
      <c r="Y36" s="14"/>
    </row>
    <row r="37" spans="1:25" ht="12.75" customHeight="1">
      <c r="A37" s="224"/>
      <c r="B37" s="69" t="s">
        <v>185</v>
      </c>
      <c r="C37" s="65" t="s">
        <v>208</v>
      </c>
      <c r="D37" s="68">
        <v>6</v>
      </c>
      <c r="E37" s="69"/>
      <c r="F37" s="66"/>
      <c r="G37" s="66">
        <f t="shared" si="2"/>
        <v>74</v>
      </c>
      <c r="H37" s="68"/>
      <c r="I37" s="71"/>
      <c r="J37" s="66">
        <f t="shared" si="3"/>
        <v>70</v>
      </c>
      <c r="K37" s="71">
        <v>40</v>
      </c>
      <c r="L37" s="68">
        <v>28</v>
      </c>
      <c r="M37" s="68"/>
      <c r="N37" s="68">
        <v>2</v>
      </c>
      <c r="O37" s="68">
        <v>4</v>
      </c>
      <c r="P37" s="68"/>
      <c r="Q37" s="68"/>
      <c r="R37" s="88"/>
      <c r="S37" s="88"/>
      <c r="T37" s="88"/>
      <c r="U37" s="88"/>
      <c r="V37" s="88"/>
      <c r="W37" s="122">
        <v>74</v>
      </c>
      <c r="X37" s="14"/>
      <c r="Y37" s="14"/>
    </row>
    <row r="38" spans="1:25" ht="12.75" customHeight="1">
      <c r="A38" s="224"/>
      <c r="B38" s="69" t="s">
        <v>238</v>
      </c>
      <c r="C38" s="14" t="s">
        <v>235</v>
      </c>
      <c r="D38" s="68"/>
      <c r="E38" s="69">
        <v>6</v>
      </c>
      <c r="F38" s="66"/>
      <c r="G38" s="66">
        <f t="shared" si="2"/>
        <v>78</v>
      </c>
      <c r="H38" s="68"/>
      <c r="I38" s="71"/>
      <c r="J38" s="66">
        <f t="shared" si="3"/>
        <v>74</v>
      </c>
      <c r="K38" s="71">
        <v>44</v>
      </c>
      <c r="L38" s="68">
        <v>28</v>
      </c>
      <c r="M38" s="68"/>
      <c r="N38" s="68">
        <v>2</v>
      </c>
      <c r="O38" s="68">
        <v>4</v>
      </c>
      <c r="P38" s="68"/>
      <c r="Q38" s="68"/>
      <c r="R38" s="88"/>
      <c r="S38" s="88"/>
      <c r="T38" s="88"/>
      <c r="U38" s="88"/>
      <c r="V38" s="88"/>
      <c r="W38" s="122">
        <v>78</v>
      </c>
      <c r="X38" s="14"/>
      <c r="Y38" s="14"/>
    </row>
    <row r="39" spans="1:25" ht="12.75" customHeight="1">
      <c r="A39" s="224"/>
      <c r="B39" s="69" t="s">
        <v>239</v>
      </c>
      <c r="C39" s="14" t="s">
        <v>236</v>
      </c>
      <c r="D39" s="68">
        <v>6</v>
      </c>
      <c r="E39" s="69"/>
      <c r="F39" s="66"/>
      <c r="G39" s="66">
        <f t="shared" si="2"/>
        <v>60</v>
      </c>
      <c r="H39" s="68"/>
      <c r="I39" s="71"/>
      <c r="J39" s="66">
        <f t="shared" si="3"/>
        <v>56</v>
      </c>
      <c r="K39" s="71">
        <v>32</v>
      </c>
      <c r="L39" s="68">
        <v>22</v>
      </c>
      <c r="M39" s="68"/>
      <c r="N39" s="68">
        <v>2</v>
      </c>
      <c r="O39" s="68">
        <v>4</v>
      </c>
      <c r="P39" s="68"/>
      <c r="Q39" s="68"/>
      <c r="R39" s="88"/>
      <c r="S39" s="88"/>
      <c r="T39" s="88"/>
      <c r="U39" s="88"/>
      <c r="V39" s="88"/>
      <c r="W39" s="122">
        <v>60</v>
      </c>
      <c r="X39" s="14"/>
      <c r="Y39" s="14"/>
    </row>
    <row r="40" spans="1:25" ht="12.75" customHeight="1">
      <c r="A40" s="224"/>
      <c r="B40" s="69" t="s">
        <v>240</v>
      </c>
      <c r="C40" s="14" t="s">
        <v>243</v>
      </c>
      <c r="D40" s="68"/>
      <c r="E40" s="69"/>
      <c r="F40" s="66">
        <v>5</v>
      </c>
      <c r="G40" s="66">
        <f t="shared" si="2"/>
        <v>116</v>
      </c>
      <c r="H40" s="68"/>
      <c r="I40" s="71"/>
      <c r="J40" s="66">
        <f t="shared" si="3"/>
        <v>104</v>
      </c>
      <c r="K40" s="71">
        <v>60</v>
      </c>
      <c r="L40" s="68">
        <v>44</v>
      </c>
      <c r="M40" s="68"/>
      <c r="N40" s="68"/>
      <c r="O40" s="68">
        <v>6</v>
      </c>
      <c r="P40" s="68">
        <v>6</v>
      </c>
      <c r="Q40" s="68"/>
      <c r="R40" s="88"/>
      <c r="S40" s="88"/>
      <c r="T40" s="88"/>
      <c r="U40" s="88"/>
      <c r="V40" s="88">
        <v>116</v>
      </c>
      <c r="W40" s="122"/>
      <c r="X40" s="14"/>
      <c r="Y40" s="14"/>
    </row>
    <row r="41" spans="1:25" ht="12.75" customHeight="1">
      <c r="A41" s="224"/>
      <c r="B41" s="69" t="s">
        <v>241</v>
      </c>
      <c r="C41" s="14" t="s">
        <v>237</v>
      </c>
      <c r="D41" s="68"/>
      <c r="E41" s="69"/>
      <c r="F41" s="66">
        <v>7</v>
      </c>
      <c r="G41" s="66">
        <f t="shared" si="2"/>
        <v>188</v>
      </c>
      <c r="H41" s="68"/>
      <c r="I41" s="71">
        <v>20</v>
      </c>
      <c r="J41" s="66">
        <f t="shared" si="3"/>
        <v>156</v>
      </c>
      <c r="K41" s="71">
        <v>56</v>
      </c>
      <c r="L41" s="68">
        <v>100</v>
      </c>
      <c r="M41" s="68"/>
      <c r="N41" s="68"/>
      <c r="O41" s="68">
        <v>6</v>
      </c>
      <c r="P41" s="68">
        <v>6</v>
      </c>
      <c r="Q41" s="68"/>
      <c r="R41" s="88"/>
      <c r="S41" s="88"/>
      <c r="T41" s="88"/>
      <c r="U41" s="88"/>
      <c r="V41" s="88"/>
      <c r="W41" s="122">
        <v>40</v>
      </c>
      <c r="X41" s="14">
        <v>148</v>
      </c>
      <c r="Y41" s="14"/>
    </row>
    <row r="42" spans="1:25" ht="12.75" customHeight="1">
      <c r="A42" s="224"/>
      <c r="B42" s="69" t="s">
        <v>242</v>
      </c>
      <c r="C42" s="14" t="s">
        <v>245</v>
      </c>
      <c r="D42" s="68">
        <v>4</v>
      </c>
      <c r="E42" s="69"/>
      <c r="F42" s="66"/>
      <c r="G42" s="66">
        <f t="shared" si="2"/>
        <v>162</v>
      </c>
      <c r="H42" s="68"/>
      <c r="I42" s="71">
        <v>10</v>
      </c>
      <c r="J42" s="66">
        <f t="shared" si="3"/>
        <v>148</v>
      </c>
      <c r="K42" s="71">
        <v>64</v>
      </c>
      <c r="L42" s="68">
        <v>82</v>
      </c>
      <c r="M42" s="68"/>
      <c r="N42" s="68">
        <v>2</v>
      </c>
      <c r="O42" s="68">
        <v>4</v>
      </c>
      <c r="P42" s="68"/>
      <c r="Q42" s="68"/>
      <c r="R42" s="88"/>
      <c r="S42" s="88"/>
      <c r="T42" s="88"/>
      <c r="U42" s="88">
        <v>162</v>
      </c>
      <c r="V42" s="88"/>
      <c r="W42" s="122"/>
      <c r="X42" s="14"/>
      <c r="Y42" s="14"/>
    </row>
    <row r="43" spans="1:25" ht="12.75" customHeight="1">
      <c r="A43" s="224"/>
      <c r="B43" s="69" t="s">
        <v>261</v>
      </c>
      <c r="C43" s="14" t="s">
        <v>262</v>
      </c>
      <c r="D43" s="68"/>
      <c r="E43" s="69">
        <v>8</v>
      </c>
      <c r="F43" s="66"/>
      <c r="G43" s="68">
        <f>SUM(K43:O43)</f>
        <v>44</v>
      </c>
      <c r="H43" s="68"/>
      <c r="I43" s="71"/>
      <c r="J43" s="68">
        <f t="shared" si="3"/>
        <v>40</v>
      </c>
      <c r="K43" s="71">
        <v>20</v>
      </c>
      <c r="L43" s="68">
        <v>18</v>
      </c>
      <c r="M43" s="68"/>
      <c r="N43" s="68">
        <v>2</v>
      </c>
      <c r="O43" s="68">
        <v>4</v>
      </c>
      <c r="P43" s="68"/>
      <c r="Q43" s="68"/>
      <c r="R43" s="88"/>
      <c r="S43" s="88"/>
      <c r="T43" s="88"/>
      <c r="U43" s="88"/>
      <c r="V43" s="88"/>
      <c r="W43" s="73"/>
      <c r="X43" s="14"/>
      <c r="Y43" s="157">
        <v>44</v>
      </c>
    </row>
    <row r="44" spans="1:25" ht="12.75">
      <c r="A44" s="224"/>
      <c r="B44" s="115"/>
      <c r="C44" s="132" t="s">
        <v>299</v>
      </c>
      <c r="D44" s="133"/>
      <c r="E44" s="134"/>
      <c r="F44" s="133"/>
      <c r="G44" s="135">
        <f>SUM(G55,G51,G45)</f>
        <v>3168</v>
      </c>
      <c r="H44" s="135">
        <f aca="true" t="shared" si="6" ref="H44:Y44">SUM(H55,H51,H45)</f>
        <v>0</v>
      </c>
      <c r="I44" s="135">
        <f t="shared" si="6"/>
        <v>24</v>
      </c>
      <c r="J44" s="135">
        <f t="shared" si="6"/>
        <v>2076</v>
      </c>
      <c r="K44" s="135">
        <f t="shared" si="6"/>
        <v>996</v>
      </c>
      <c r="L44" s="135">
        <f t="shared" si="6"/>
        <v>1004</v>
      </c>
      <c r="M44" s="135">
        <f t="shared" si="6"/>
        <v>0</v>
      </c>
      <c r="N44" s="135">
        <f t="shared" si="6"/>
        <v>76</v>
      </c>
      <c r="O44" s="135">
        <f t="shared" si="6"/>
        <v>132</v>
      </c>
      <c r="P44" s="135">
        <f t="shared" si="6"/>
        <v>72</v>
      </c>
      <c r="Q44" s="135">
        <f t="shared" si="6"/>
        <v>504</v>
      </c>
      <c r="R44" s="135">
        <f t="shared" si="6"/>
        <v>0</v>
      </c>
      <c r="S44" s="135">
        <f t="shared" si="6"/>
        <v>0</v>
      </c>
      <c r="T44" s="135">
        <f t="shared" si="6"/>
        <v>512</v>
      </c>
      <c r="U44" s="135">
        <f t="shared" si="6"/>
        <v>626</v>
      </c>
      <c r="V44" s="135">
        <f t="shared" si="6"/>
        <v>496</v>
      </c>
      <c r="W44" s="135">
        <f t="shared" si="6"/>
        <v>328</v>
      </c>
      <c r="X44" s="135">
        <f t="shared" si="6"/>
        <v>464</v>
      </c>
      <c r="Y44" s="135">
        <f t="shared" si="6"/>
        <v>742</v>
      </c>
    </row>
    <row r="45" spans="1:25" ht="24">
      <c r="A45" s="225"/>
      <c r="B45" s="141" t="s">
        <v>269</v>
      </c>
      <c r="C45" s="166" t="s">
        <v>182</v>
      </c>
      <c r="D45" s="113"/>
      <c r="E45" s="114"/>
      <c r="F45" s="113"/>
      <c r="G45" s="117">
        <f>SUM(G46:G50)</f>
        <v>468</v>
      </c>
      <c r="H45" s="117">
        <f aca="true" t="shared" si="7" ref="H45:Y45">SUM(H46:H50)</f>
        <v>0</v>
      </c>
      <c r="I45" s="117">
        <f t="shared" si="7"/>
        <v>0</v>
      </c>
      <c r="J45" s="117">
        <f t="shared" si="7"/>
        <v>452</v>
      </c>
      <c r="K45" s="117">
        <f t="shared" si="7"/>
        <v>112</v>
      </c>
      <c r="L45" s="117">
        <f t="shared" si="7"/>
        <v>318</v>
      </c>
      <c r="M45" s="117">
        <f t="shared" si="7"/>
        <v>0</v>
      </c>
      <c r="N45" s="117">
        <f t="shared" si="7"/>
        <v>22</v>
      </c>
      <c r="O45" s="117">
        <f t="shared" si="7"/>
        <v>16</v>
      </c>
      <c r="P45" s="117">
        <f t="shared" si="7"/>
        <v>0</v>
      </c>
      <c r="Q45" s="117">
        <f t="shared" si="7"/>
        <v>0</v>
      </c>
      <c r="R45" s="117">
        <f t="shared" si="7"/>
        <v>0</v>
      </c>
      <c r="S45" s="117">
        <f t="shared" si="7"/>
        <v>0</v>
      </c>
      <c r="T45" s="117">
        <f t="shared" si="7"/>
        <v>168</v>
      </c>
      <c r="U45" s="117">
        <f t="shared" si="7"/>
        <v>124</v>
      </c>
      <c r="V45" s="117">
        <f t="shared" si="7"/>
        <v>76</v>
      </c>
      <c r="W45" s="117">
        <f t="shared" si="7"/>
        <v>100</v>
      </c>
      <c r="X45" s="117">
        <f t="shared" si="7"/>
        <v>0</v>
      </c>
      <c r="Y45" s="117">
        <f t="shared" si="7"/>
        <v>0</v>
      </c>
    </row>
    <row r="46" spans="1:25" ht="12.75">
      <c r="A46" s="225"/>
      <c r="B46" s="141" t="s">
        <v>264</v>
      </c>
      <c r="C46" s="167" t="s">
        <v>183</v>
      </c>
      <c r="D46" s="66"/>
      <c r="E46" s="69">
        <v>4</v>
      </c>
      <c r="F46" s="66"/>
      <c r="G46" s="66">
        <f aca="true" t="shared" si="8" ref="G46:G54">SUM(I46,J46,O46,P46)</f>
        <v>48</v>
      </c>
      <c r="H46" s="68"/>
      <c r="I46" s="71"/>
      <c r="J46" s="66">
        <f aca="true" t="shared" si="9" ref="J46:J54">SUM(K46,L46,N46)</f>
        <v>44</v>
      </c>
      <c r="K46" s="71">
        <v>42</v>
      </c>
      <c r="L46" s="68"/>
      <c r="M46" s="68"/>
      <c r="N46" s="68">
        <v>2</v>
      </c>
      <c r="O46" s="68">
        <v>4</v>
      </c>
      <c r="P46" s="68"/>
      <c r="Q46" s="68"/>
      <c r="R46" s="88"/>
      <c r="S46" s="88"/>
      <c r="T46" s="88"/>
      <c r="U46" s="88">
        <v>48</v>
      </c>
      <c r="V46" s="88"/>
      <c r="W46" s="122"/>
      <c r="X46" s="14"/>
      <c r="Y46" s="14"/>
    </row>
    <row r="47" spans="1:25" ht="12.75">
      <c r="A47" s="225"/>
      <c r="B47" s="141" t="s">
        <v>265</v>
      </c>
      <c r="C47" s="167" t="s">
        <v>19</v>
      </c>
      <c r="D47" s="66"/>
      <c r="E47" s="69">
        <v>3</v>
      </c>
      <c r="F47" s="66"/>
      <c r="G47" s="66">
        <f t="shared" si="8"/>
        <v>48</v>
      </c>
      <c r="H47" s="68"/>
      <c r="I47" s="71"/>
      <c r="J47" s="66">
        <f t="shared" si="9"/>
        <v>44</v>
      </c>
      <c r="K47" s="71">
        <v>42</v>
      </c>
      <c r="L47" s="68"/>
      <c r="M47" s="68"/>
      <c r="N47" s="68">
        <v>2</v>
      </c>
      <c r="O47" s="68">
        <v>4</v>
      </c>
      <c r="P47" s="68"/>
      <c r="Q47" s="68"/>
      <c r="R47" s="88"/>
      <c r="S47" s="88"/>
      <c r="T47" s="88">
        <v>48</v>
      </c>
      <c r="U47" s="88"/>
      <c r="V47" s="88"/>
      <c r="W47" s="122"/>
      <c r="X47" s="14"/>
      <c r="Y47" s="14"/>
    </row>
    <row r="48" spans="1:25" ht="12.75">
      <c r="A48" s="225"/>
      <c r="B48" s="141" t="s">
        <v>266</v>
      </c>
      <c r="C48" s="167" t="s">
        <v>176</v>
      </c>
      <c r="D48" s="66">
        <v>345</v>
      </c>
      <c r="E48" s="69">
        <v>6</v>
      </c>
      <c r="F48" s="66"/>
      <c r="G48" s="66">
        <f t="shared" si="8"/>
        <v>168</v>
      </c>
      <c r="H48" s="68"/>
      <c r="I48" s="71"/>
      <c r="J48" s="66">
        <f t="shared" si="9"/>
        <v>164</v>
      </c>
      <c r="K48" s="71"/>
      <c r="L48" s="68">
        <v>156</v>
      </c>
      <c r="M48" s="68"/>
      <c r="N48" s="68">
        <v>8</v>
      </c>
      <c r="O48" s="68">
        <v>4</v>
      </c>
      <c r="P48" s="68"/>
      <c r="Q48" s="68"/>
      <c r="R48" s="88"/>
      <c r="S48" s="88"/>
      <c r="T48" s="88">
        <v>42</v>
      </c>
      <c r="U48" s="88">
        <v>34</v>
      </c>
      <c r="V48" s="88">
        <v>42</v>
      </c>
      <c r="W48" s="122">
        <v>50</v>
      </c>
      <c r="X48" s="14"/>
      <c r="Y48" s="14"/>
    </row>
    <row r="49" spans="1:25" ht="12.75">
      <c r="A49" s="225"/>
      <c r="B49" s="141" t="s">
        <v>267</v>
      </c>
      <c r="C49" s="167" t="s">
        <v>24</v>
      </c>
      <c r="D49" s="66">
        <v>345</v>
      </c>
      <c r="E49" s="69">
        <v>6</v>
      </c>
      <c r="F49" s="66"/>
      <c r="G49" s="66">
        <f t="shared" si="8"/>
        <v>168</v>
      </c>
      <c r="H49" s="68"/>
      <c r="I49" s="71"/>
      <c r="J49" s="66">
        <f t="shared" si="9"/>
        <v>168</v>
      </c>
      <c r="K49" s="71">
        <v>8</v>
      </c>
      <c r="L49" s="68">
        <v>152</v>
      </c>
      <c r="M49" s="68"/>
      <c r="N49" s="68">
        <v>8</v>
      </c>
      <c r="O49" s="68"/>
      <c r="P49" s="68"/>
      <c r="Q49" s="68"/>
      <c r="R49" s="88"/>
      <c r="S49" s="88"/>
      <c r="T49" s="88">
        <v>42</v>
      </c>
      <c r="U49" s="88">
        <v>42</v>
      </c>
      <c r="V49" s="88">
        <v>34</v>
      </c>
      <c r="W49" s="122">
        <v>50</v>
      </c>
      <c r="X49" s="14"/>
      <c r="Y49" s="14"/>
    </row>
    <row r="50" spans="1:25" ht="12.75">
      <c r="A50" s="225"/>
      <c r="B50" s="141" t="s">
        <v>268</v>
      </c>
      <c r="C50" s="167" t="s">
        <v>206</v>
      </c>
      <c r="D50" s="66">
        <v>3</v>
      </c>
      <c r="E50" s="69"/>
      <c r="F50" s="66"/>
      <c r="G50" s="66">
        <f t="shared" si="8"/>
        <v>36</v>
      </c>
      <c r="H50" s="68"/>
      <c r="I50" s="71"/>
      <c r="J50" s="66">
        <f t="shared" si="9"/>
        <v>32</v>
      </c>
      <c r="K50" s="71">
        <v>20</v>
      </c>
      <c r="L50" s="68">
        <v>10</v>
      </c>
      <c r="M50" s="68"/>
      <c r="N50" s="68">
        <v>2</v>
      </c>
      <c r="O50" s="68">
        <v>4</v>
      </c>
      <c r="P50" s="68"/>
      <c r="Q50" s="68"/>
      <c r="R50" s="88"/>
      <c r="S50" s="88"/>
      <c r="T50" s="88">
        <v>36</v>
      </c>
      <c r="U50" s="88"/>
      <c r="V50" s="88"/>
      <c r="W50" s="122"/>
      <c r="X50" s="14"/>
      <c r="Y50" s="14"/>
    </row>
    <row r="51" spans="1:25" ht="12.75">
      <c r="A51" s="224"/>
      <c r="B51" s="168" t="s">
        <v>270</v>
      </c>
      <c r="C51" s="116" t="s">
        <v>184</v>
      </c>
      <c r="D51" s="113"/>
      <c r="E51" s="114"/>
      <c r="F51" s="113"/>
      <c r="G51" s="117">
        <f>SUM(G52:G54)</f>
        <v>144</v>
      </c>
      <c r="H51" s="117">
        <f aca="true" t="shared" si="10" ref="H51:X51">SUM(H52:H54)</f>
        <v>0</v>
      </c>
      <c r="I51" s="117">
        <f t="shared" si="10"/>
        <v>0</v>
      </c>
      <c r="J51" s="117">
        <f t="shared" si="10"/>
        <v>132</v>
      </c>
      <c r="K51" s="117">
        <f t="shared" si="10"/>
        <v>84</v>
      </c>
      <c r="L51" s="117">
        <f t="shared" si="10"/>
        <v>42</v>
      </c>
      <c r="M51" s="117">
        <f t="shared" si="10"/>
        <v>0</v>
      </c>
      <c r="N51" s="117">
        <f t="shared" si="10"/>
        <v>6</v>
      </c>
      <c r="O51" s="117">
        <f t="shared" si="10"/>
        <v>12</v>
      </c>
      <c r="P51" s="117">
        <f t="shared" si="10"/>
        <v>0</v>
      </c>
      <c r="Q51" s="117">
        <f t="shared" si="10"/>
        <v>0</v>
      </c>
      <c r="R51" s="117">
        <f t="shared" si="10"/>
        <v>0</v>
      </c>
      <c r="S51" s="117">
        <f t="shared" si="10"/>
        <v>0</v>
      </c>
      <c r="T51" s="117">
        <f t="shared" si="10"/>
        <v>144</v>
      </c>
      <c r="U51" s="117">
        <f t="shared" si="10"/>
        <v>0</v>
      </c>
      <c r="V51" s="117">
        <f t="shared" si="10"/>
        <v>0</v>
      </c>
      <c r="W51" s="117">
        <f t="shared" si="10"/>
        <v>0</v>
      </c>
      <c r="X51" s="117">
        <f t="shared" si="10"/>
        <v>0</v>
      </c>
      <c r="Y51" s="117">
        <f>SUM(Y52:Y54)</f>
        <v>0</v>
      </c>
    </row>
    <row r="52" spans="1:25" ht="12.75">
      <c r="A52" s="224"/>
      <c r="B52" s="168" t="s">
        <v>271</v>
      </c>
      <c r="C52" s="143" t="s">
        <v>210</v>
      </c>
      <c r="D52" s="68"/>
      <c r="E52" s="69">
        <v>3</v>
      </c>
      <c r="F52" s="66"/>
      <c r="G52" s="66">
        <f t="shared" si="8"/>
        <v>48</v>
      </c>
      <c r="H52" s="68"/>
      <c r="I52" s="71"/>
      <c r="J52" s="66">
        <f t="shared" si="9"/>
        <v>44</v>
      </c>
      <c r="K52" s="71">
        <v>28</v>
      </c>
      <c r="L52" s="68">
        <v>14</v>
      </c>
      <c r="M52" s="68"/>
      <c r="N52" s="68">
        <v>2</v>
      </c>
      <c r="O52" s="68">
        <v>4</v>
      </c>
      <c r="P52" s="68"/>
      <c r="Q52" s="68"/>
      <c r="R52" s="88"/>
      <c r="S52" s="88"/>
      <c r="T52" s="88">
        <v>48</v>
      </c>
      <c r="U52" s="88"/>
      <c r="V52" s="88"/>
      <c r="W52" s="122"/>
      <c r="X52" s="14"/>
      <c r="Y52" s="14"/>
    </row>
    <row r="53" spans="1:25" ht="24">
      <c r="A53" s="224"/>
      <c r="B53" s="168" t="s">
        <v>272</v>
      </c>
      <c r="C53" s="143" t="s">
        <v>211</v>
      </c>
      <c r="D53" s="68"/>
      <c r="E53" s="69">
        <v>3</v>
      </c>
      <c r="F53" s="66"/>
      <c r="G53" s="66">
        <f t="shared" si="8"/>
        <v>48</v>
      </c>
      <c r="H53" s="68"/>
      <c r="I53" s="71"/>
      <c r="J53" s="66">
        <f t="shared" si="9"/>
        <v>44</v>
      </c>
      <c r="K53" s="71">
        <v>28</v>
      </c>
      <c r="L53" s="68">
        <v>14</v>
      </c>
      <c r="M53" s="68"/>
      <c r="N53" s="68">
        <v>2</v>
      </c>
      <c r="O53" s="68">
        <v>4</v>
      </c>
      <c r="P53" s="68"/>
      <c r="Q53" s="68"/>
      <c r="R53" s="88"/>
      <c r="S53" s="88"/>
      <c r="T53" s="88">
        <v>48</v>
      </c>
      <c r="U53" s="88"/>
      <c r="V53" s="88"/>
      <c r="W53" s="122"/>
      <c r="X53" s="14"/>
      <c r="Y53" s="14"/>
    </row>
    <row r="54" spans="1:25" ht="12.75">
      <c r="A54" s="224"/>
      <c r="B54" s="168" t="s">
        <v>273</v>
      </c>
      <c r="C54" s="143" t="s">
        <v>212</v>
      </c>
      <c r="D54" s="68"/>
      <c r="E54" s="69">
        <v>3</v>
      </c>
      <c r="F54" s="66"/>
      <c r="G54" s="66">
        <f t="shared" si="8"/>
        <v>48</v>
      </c>
      <c r="H54" s="68"/>
      <c r="I54" s="71"/>
      <c r="J54" s="66">
        <f t="shared" si="9"/>
        <v>44</v>
      </c>
      <c r="K54" s="71">
        <v>28</v>
      </c>
      <c r="L54" s="68">
        <v>14</v>
      </c>
      <c r="M54" s="68"/>
      <c r="N54" s="68">
        <v>2</v>
      </c>
      <c r="O54" s="68">
        <v>4</v>
      </c>
      <c r="P54" s="68"/>
      <c r="Q54" s="68"/>
      <c r="R54" s="88"/>
      <c r="S54" s="88"/>
      <c r="T54" s="88">
        <v>48</v>
      </c>
      <c r="U54" s="88"/>
      <c r="V54" s="88"/>
      <c r="W54" s="122"/>
      <c r="X54" s="14"/>
      <c r="Y54" s="14"/>
    </row>
    <row r="55" spans="1:25" ht="12.75">
      <c r="A55" s="224"/>
      <c r="B55" s="104"/>
      <c r="C55" s="56" t="s">
        <v>124</v>
      </c>
      <c r="D55" s="57"/>
      <c r="E55" s="58"/>
      <c r="F55" s="57"/>
      <c r="G55" s="59">
        <f>SUM(G56,G69,G106)</f>
        <v>2556</v>
      </c>
      <c r="H55" s="59">
        <f aca="true" t="shared" si="11" ref="H55:Y55">SUM(H56,H69,H106)</f>
        <v>0</v>
      </c>
      <c r="I55" s="59">
        <f t="shared" si="11"/>
        <v>24</v>
      </c>
      <c r="J55" s="59">
        <f t="shared" si="11"/>
        <v>1492</v>
      </c>
      <c r="K55" s="59">
        <f t="shared" si="11"/>
        <v>800</v>
      </c>
      <c r="L55" s="59">
        <f t="shared" si="11"/>
        <v>644</v>
      </c>
      <c r="M55" s="59">
        <f t="shared" si="11"/>
        <v>0</v>
      </c>
      <c r="N55" s="59">
        <f t="shared" si="11"/>
        <v>48</v>
      </c>
      <c r="O55" s="59">
        <f t="shared" si="11"/>
        <v>104</v>
      </c>
      <c r="P55" s="59">
        <f t="shared" si="11"/>
        <v>72</v>
      </c>
      <c r="Q55" s="59">
        <f t="shared" si="11"/>
        <v>504</v>
      </c>
      <c r="R55" s="59">
        <f t="shared" si="11"/>
        <v>0</v>
      </c>
      <c r="S55" s="59">
        <f t="shared" si="11"/>
        <v>0</v>
      </c>
      <c r="T55" s="59">
        <f t="shared" si="11"/>
        <v>200</v>
      </c>
      <c r="U55" s="59">
        <f t="shared" si="11"/>
        <v>502</v>
      </c>
      <c r="V55" s="59">
        <f t="shared" si="11"/>
        <v>420</v>
      </c>
      <c r="W55" s="59">
        <f t="shared" si="11"/>
        <v>228</v>
      </c>
      <c r="X55" s="59">
        <f t="shared" si="11"/>
        <v>464</v>
      </c>
      <c r="Y55" s="59">
        <f t="shared" si="11"/>
        <v>742</v>
      </c>
    </row>
    <row r="56" spans="1:25" ht="12.75">
      <c r="A56" s="224"/>
      <c r="B56" s="170" t="s">
        <v>29</v>
      </c>
      <c r="C56" s="138" t="s">
        <v>51</v>
      </c>
      <c r="D56" s="53"/>
      <c r="E56" s="60"/>
      <c r="F56" s="53"/>
      <c r="G56" s="61">
        <f>SUM(G57:G68)</f>
        <v>612</v>
      </c>
      <c r="H56" s="61">
        <f aca="true" t="shared" si="12" ref="H56:Y56">SUM(H57:H68)</f>
        <v>0</v>
      </c>
      <c r="I56" s="61">
        <f t="shared" si="12"/>
        <v>0</v>
      </c>
      <c r="J56" s="61">
        <f t="shared" si="12"/>
        <v>552</v>
      </c>
      <c r="K56" s="61">
        <f t="shared" si="12"/>
        <v>300</v>
      </c>
      <c r="L56" s="61">
        <f t="shared" si="12"/>
        <v>232</v>
      </c>
      <c r="M56" s="61">
        <f t="shared" si="12"/>
        <v>0</v>
      </c>
      <c r="N56" s="61">
        <f t="shared" si="12"/>
        <v>20</v>
      </c>
      <c r="O56" s="61">
        <f t="shared" si="12"/>
        <v>48</v>
      </c>
      <c r="P56" s="61">
        <f t="shared" si="12"/>
        <v>12</v>
      </c>
      <c r="Q56" s="61">
        <f t="shared" si="12"/>
        <v>0</v>
      </c>
      <c r="R56" s="61">
        <f t="shared" si="12"/>
        <v>0</v>
      </c>
      <c r="S56" s="61">
        <f t="shared" si="12"/>
        <v>0</v>
      </c>
      <c r="T56" s="61">
        <f t="shared" si="12"/>
        <v>200</v>
      </c>
      <c r="U56" s="61">
        <f t="shared" si="12"/>
        <v>104</v>
      </c>
      <c r="V56" s="61">
        <f t="shared" si="12"/>
        <v>132</v>
      </c>
      <c r="W56" s="62">
        <f t="shared" si="12"/>
        <v>36</v>
      </c>
      <c r="X56" s="59">
        <f t="shared" si="12"/>
        <v>0</v>
      </c>
      <c r="Y56" s="59">
        <f t="shared" si="12"/>
        <v>140</v>
      </c>
    </row>
    <row r="57" spans="1:25" ht="12.75">
      <c r="A57" s="224"/>
      <c r="B57" s="169" t="s">
        <v>59</v>
      </c>
      <c r="C57" s="143" t="s">
        <v>213</v>
      </c>
      <c r="D57" s="68"/>
      <c r="E57" s="69">
        <v>3</v>
      </c>
      <c r="F57" s="70"/>
      <c r="G57" s="66">
        <v>48</v>
      </c>
      <c r="H57" s="66"/>
      <c r="I57" s="67"/>
      <c r="J57" s="66">
        <f aca="true" t="shared" si="13" ref="J57:J68">SUM(K57,L57,N57)</f>
        <v>44</v>
      </c>
      <c r="K57" s="67">
        <v>30</v>
      </c>
      <c r="L57" s="71">
        <v>12</v>
      </c>
      <c r="M57" s="71"/>
      <c r="N57" s="71">
        <v>2</v>
      </c>
      <c r="O57" s="71">
        <v>4</v>
      </c>
      <c r="P57" s="71"/>
      <c r="Q57" s="71"/>
      <c r="R57" s="73"/>
      <c r="S57" s="88"/>
      <c r="T57" s="73">
        <v>48</v>
      </c>
      <c r="U57" s="88"/>
      <c r="V57" s="88"/>
      <c r="W57" s="123"/>
      <c r="X57" s="14"/>
      <c r="Y57" s="14"/>
    </row>
    <row r="58" spans="1:25" ht="12.75">
      <c r="A58" s="224"/>
      <c r="B58" s="169" t="s">
        <v>60</v>
      </c>
      <c r="C58" s="143" t="s">
        <v>214</v>
      </c>
      <c r="D58" s="68"/>
      <c r="E58" s="69">
        <v>3</v>
      </c>
      <c r="F58" s="70"/>
      <c r="G58" s="66">
        <v>36</v>
      </c>
      <c r="H58" s="66"/>
      <c r="I58" s="67"/>
      <c r="J58" s="66">
        <f t="shared" si="13"/>
        <v>32</v>
      </c>
      <c r="K58" s="67">
        <v>20</v>
      </c>
      <c r="L58" s="71">
        <v>10</v>
      </c>
      <c r="M58" s="71"/>
      <c r="N58" s="71">
        <v>2</v>
      </c>
      <c r="O58" s="71">
        <v>4</v>
      </c>
      <c r="P58" s="71"/>
      <c r="Q58" s="71"/>
      <c r="R58" s="73"/>
      <c r="S58" s="88"/>
      <c r="T58" s="73">
        <v>36</v>
      </c>
      <c r="U58" s="88"/>
      <c r="V58" s="88"/>
      <c r="W58" s="124"/>
      <c r="X58" s="14"/>
      <c r="Y58" s="14"/>
    </row>
    <row r="59" spans="1:25" ht="12.75">
      <c r="A59" s="224"/>
      <c r="B59" s="169" t="s">
        <v>61</v>
      </c>
      <c r="C59" s="144" t="s">
        <v>215</v>
      </c>
      <c r="D59" s="68"/>
      <c r="E59" s="66">
        <v>3</v>
      </c>
      <c r="F59" s="72"/>
      <c r="G59" s="66">
        <v>48</v>
      </c>
      <c r="H59" s="66"/>
      <c r="I59" s="67"/>
      <c r="J59" s="66">
        <f t="shared" si="13"/>
        <v>44</v>
      </c>
      <c r="K59" s="67">
        <v>30</v>
      </c>
      <c r="L59" s="71">
        <v>12</v>
      </c>
      <c r="M59" s="71"/>
      <c r="N59" s="71">
        <v>2</v>
      </c>
      <c r="O59" s="71">
        <v>4</v>
      </c>
      <c r="P59" s="71"/>
      <c r="Q59" s="71"/>
      <c r="R59" s="73"/>
      <c r="S59" s="88"/>
      <c r="T59" s="88">
        <v>48</v>
      </c>
      <c r="U59" s="88"/>
      <c r="V59" s="88"/>
      <c r="W59" s="124"/>
      <c r="X59" s="14"/>
      <c r="Y59" s="14"/>
    </row>
    <row r="60" spans="1:25" ht="12.75">
      <c r="A60" s="224"/>
      <c r="B60" s="169" t="s">
        <v>178</v>
      </c>
      <c r="C60" s="144" t="s">
        <v>216</v>
      </c>
      <c r="D60" s="68"/>
      <c r="E60" s="66"/>
      <c r="F60" s="70">
        <v>4</v>
      </c>
      <c r="G60" s="66">
        <v>104</v>
      </c>
      <c r="H60" s="66"/>
      <c r="I60" s="67"/>
      <c r="J60" s="66">
        <f t="shared" si="13"/>
        <v>94</v>
      </c>
      <c r="K60" s="67">
        <v>32</v>
      </c>
      <c r="L60" s="71">
        <v>62</v>
      </c>
      <c r="M60" s="71"/>
      <c r="N60" s="71"/>
      <c r="O60" s="71">
        <v>4</v>
      </c>
      <c r="P60" s="71">
        <v>6</v>
      </c>
      <c r="Q60" s="71"/>
      <c r="R60" s="73"/>
      <c r="S60" s="88"/>
      <c r="T60" s="73">
        <v>40</v>
      </c>
      <c r="U60" s="88">
        <v>64</v>
      </c>
      <c r="V60" s="88"/>
      <c r="W60" s="124"/>
      <c r="X60" s="14"/>
      <c r="Y60" s="14"/>
    </row>
    <row r="61" spans="1:25" ht="12.75">
      <c r="A61" s="224"/>
      <c r="B61" s="169" t="s">
        <v>249</v>
      </c>
      <c r="C61" s="144" t="s">
        <v>217</v>
      </c>
      <c r="D61" s="68"/>
      <c r="E61" s="66">
        <v>8</v>
      </c>
      <c r="F61" s="70"/>
      <c r="G61" s="66">
        <v>36</v>
      </c>
      <c r="H61" s="66"/>
      <c r="I61" s="67"/>
      <c r="J61" s="66">
        <f t="shared" si="13"/>
        <v>32</v>
      </c>
      <c r="K61" s="67">
        <v>20</v>
      </c>
      <c r="L61" s="71">
        <v>10</v>
      </c>
      <c r="M61" s="71"/>
      <c r="N61" s="71">
        <v>2</v>
      </c>
      <c r="O61" s="71">
        <v>4</v>
      </c>
      <c r="P61" s="71"/>
      <c r="Q61" s="71"/>
      <c r="R61" s="73"/>
      <c r="S61" s="88"/>
      <c r="T61" s="73"/>
      <c r="U61" s="88"/>
      <c r="V61" s="88"/>
      <c r="W61" s="124"/>
      <c r="X61" s="14"/>
      <c r="Y61" s="14">
        <v>36</v>
      </c>
    </row>
    <row r="62" spans="1:25" ht="12.75">
      <c r="A62" s="224"/>
      <c r="B62" s="169" t="s">
        <v>250</v>
      </c>
      <c r="C62" s="145" t="s">
        <v>218</v>
      </c>
      <c r="D62" s="68"/>
      <c r="E62" s="66">
        <v>8</v>
      </c>
      <c r="F62" s="70"/>
      <c r="G62" s="66">
        <v>36</v>
      </c>
      <c r="H62" s="66"/>
      <c r="I62" s="67"/>
      <c r="J62" s="66">
        <f t="shared" si="13"/>
        <v>32</v>
      </c>
      <c r="K62" s="67">
        <v>20</v>
      </c>
      <c r="L62" s="71">
        <v>10</v>
      </c>
      <c r="M62" s="71"/>
      <c r="N62" s="71">
        <v>2</v>
      </c>
      <c r="O62" s="71">
        <v>4</v>
      </c>
      <c r="P62" s="71"/>
      <c r="Q62" s="71"/>
      <c r="R62" s="73"/>
      <c r="S62" s="88"/>
      <c r="T62" s="73"/>
      <c r="U62" s="88"/>
      <c r="V62" s="88"/>
      <c r="W62" s="124"/>
      <c r="X62" s="14"/>
      <c r="Y62" s="14">
        <v>36</v>
      </c>
    </row>
    <row r="63" spans="1:25" ht="12.75">
      <c r="A63" s="224"/>
      <c r="B63" s="169" t="s">
        <v>251</v>
      </c>
      <c r="C63" s="145" t="s">
        <v>219</v>
      </c>
      <c r="D63" s="68"/>
      <c r="E63" s="66"/>
      <c r="F63" s="70">
        <v>8</v>
      </c>
      <c r="G63" s="66">
        <v>68</v>
      </c>
      <c r="H63" s="66"/>
      <c r="I63" s="67"/>
      <c r="J63" s="66">
        <f t="shared" si="13"/>
        <v>58</v>
      </c>
      <c r="K63" s="67">
        <v>28</v>
      </c>
      <c r="L63" s="71">
        <v>30</v>
      </c>
      <c r="M63" s="71"/>
      <c r="N63" s="71"/>
      <c r="O63" s="71">
        <v>4</v>
      </c>
      <c r="P63" s="71">
        <v>6</v>
      </c>
      <c r="Q63" s="71"/>
      <c r="R63" s="73"/>
      <c r="S63" s="88"/>
      <c r="T63" s="73"/>
      <c r="U63" s="88"/>
      <c r="V63" s="88"/>
      <c r="W63" s="124"/>
      <c r="X63" s="14"/>
      <c r="Y63" s="14">
        <v>68</v>
      </c>
    </row>
    <row r="64" spans="1:25" ht="24">
      <c r="A64" s="224"/>
      <c r="B64" s="169" t="s">
        <v>252</v>
      </c>
      <c r="C64" s="144" t="s">
        <v>220</v>
      </c>
      <c r="D64" s="68">
        <v>5</v>
      </c>
      <c r="E64" s="66"/>
      <c r="F64" s="70"/>
      <c r="G64" s="66">
        <f>SUM(I64,J64,O64,P64)</f>
        <v>36</v>
      </c>
      <c r="H64" s="66"/>
      <c r="I64" s="67"/>
      <c r="J64" s="66">
        <f t="shared" si="13"/>
        <v>32</v>
      </c>
      <c r="K64" s="67">
        <v>20</v>
      </c>
      <c r="L64" s="71">
        <v>10</v>
      </c>
      <c r="M64" s="71"/>
      <c r="N64" s="71">
        <v>2</v>
      </c>
      <c r="O64" s="71">
        <v>4</v>
      </c>
      <c r="P64" s="71"/>
      <c r="Q64" s="71"/>
      <c r="R64" s="73"/>
      <c r="S64" s="88"/>
      <c r="T64" s="73"/>
      <c r="U64" s="88"/>
      <c r="V64" s="88">
        <v>36</v>
      </c>
      <c r="W64" s="124"/>
      <c r="X64" s="14"/>
      <c r="Y64" s="14"/>
    </row>
    <row r="65" spans="1:25" ht="12.75">
      <c r="A65" s="224"/>
      <c r="B65" s="169" t="s">
        <v>253</v>
      </c>
      <c r="C65" s="144" t="s">
        <v>221</v>
      </c>
      <c r="D65" s="68"/>
      <c r="E65" s="66">
        <v>5</v>
      </c>
      <c r="F65" s="70"/>
      <c r="G65" s="66">
        <f>SUM(I65,J65,O65,P65)</f>
        <v>48</v>
      </c>
      <c r="H65" s="66"/>
      <c r="I65" s="67"/>
      <c r="J65" s="66">
        <f t="shared" si="13"/>
        <v>44</v>
      </c>
      <c r="K65" s="67">
        <v>30</v>
      </c>
      <c r="L65" s="71">
        <v>12</v>
      </c>
      <c r="M65" s="71"/>
      <c r="N65" s="71">
        <v>2</v>
      </c>
      <c r="O65" s="71">
        <v>4</v>
      </c>
      <c r="P65" s="71"/>
      <c r="Q65" s="71"/>
      <c r="R65" s="73"/>
      <c r="S65" s="88"/>
      <c r="T65" s="73"/>
      <c r="U65" s="88"/>
      <c r="V65" s="88">
        <v>48</v>
      </c>
      <c r="W65" s="124"/>
      <c r="X65" s="14"/>
      <c r="Y65" s="14"/>
    </row>
    <row r="66" spans="1:25" ht="12.75">
      <c r="A66" s="224"/>
      <c r="B66" s="169" t="s">
        <v>254</v>
      </c>
      <c r="C66" s="144" t="s">
        <v>222</v>
      </c>
      <c r="D66" s="68"/>
      <c r="E66" s="66">
        <v>5</v>
      </c>
      <c r="F66" s="70"/>
      <c r="G66" s="66">
        <f>SUM(I66,J66,O66,P66)</f>
        <v>48</v>
      </c>
      <c r="H66" s="66"/>
      <c r="I66" s="67"/>
      <c r="J66" s="66">
        <f t="shared" si="13"/>
        <v>44</v>
      </c>
      <c r="K66" s="67">
        <v>30</v>
      </c>
      <c r="L66" s="71">
        <v>12</v>
      </c>
      <c r="M66" s="71"/>
      <c r="N66" s="71">
        <v>2</v>
      </c>
      <c r="O66" s="71">
        <v>4</v>
      </c>
      <c r="P66" s="71"/>
      <c r="Q66" s="71"/>
      <c r="R66" s="73"/>
      <c r="S66" s="88"/>
      <c r="T66" s="73"/>
      <c r="U66" s="88"/>
      <c r="V66" s="88">
        <v>48</v>
      </c>
      <c r="W66" s="124"/>
      <c r="X66" s="14"/>
      <c r="Y66" s="14"/>
    </row>
    <row r="67" spans="1:25" ht="12.75">
      <c r="A67" s="224"/>
      <c r="B67" s="169" t="s">
        <v>255</v>
      </c>
      <c r="C67" s="145" t="s">
        <v>223</v>
      </c>
      <c r="D67" s="68">
        <v>6</v>
      </c>
      <c r="E67" s="66"/>
      <c r="F67" s="70"/>
      <c r="G67" s="66">
        <f>SUM(I67,J67,O67,P67)</f>
        <v>36</v>
      </c>
      <c r="H67" s="66"/>
      <c r="I67" s="67"/>
      <c r="J67" s="66">
        <f t="shared" si="13"/>
        <v>32</v>
      </c>
      <c r="K67" s="67">
        <v>20</v>
      </c>
      <c r="L67" s="71">
        <v>10</v>
      </c>
      <c r="M67" s="71"/>
      <c r="N67" s="71">
        <v>2</v>
      </c>
      <c r="O67" s="71">
        <v>4</v>
      </c>
      <c r="P67" s="71"/>
      <c r="Q67" s="71"/>
      <c r="R67" s="73"/>
      <c r="S67" s="88"/>
      <c r="T67" s="73"/>
      <c r="U67" s="88"/>
      <c r="V67" s="88"/>
      <c r="W67" s="124">
        <v>36</v>
      </c>
      <c r="X67" s="14"/>
      <c r="Y67" s="14"/>
    </row>
    <row r="68" spans="1:25" ht="12.75">
      <c r="A68" s="224"/>
      <c r="B68" s="169" t="s">
        <v>256</v>
      </c>
      <c r="C68" s="65" t="s">
        <v>30</v>
      </c>
      <c r="D68" s="68"/>
      <c r="E68" s="66">
        <v>4</v>
      </c>
      <c r="F68" s="70"/>
      <c r="G68" s="66">
        <f>SUM(I68,J68,O68,P68)</f>
        <v>68</v>
      </c>
      <c r="H68" s="66"/>
      <c r="I68" s="67"/>
      <c r="J68" s="66">
        <f t="shared" si="13"/>
        <v>64</v>
      </c>
      <c r="K68" s="67">
        <v>20</v>
      </c>
      <c r="L68" s="71">
        <v>42</v>
      </c>
      <c r="M68" s="71"/>
      <c r="N68" s="71">
        <v>2</v>
      </c>
      <c r="O68" s="71">
        <v>4</v>
      </c>
      <c r="P68" s="71"/>
      <c r="Q68" s="71"/>
      <c r="R68" s="73"/>
      <c r="S68" s="88"/>
      <c r="T68" s="73">
        <v>28</v>
      </c>
      <c r="U68" s="88">
        <v>40</v>
      </c>
      <c r="V68" s="88"/>
      <c r="W68" s="124"/>
      <c r="X68" s="14"/>
      <c r="Y68" s="14"/>
    </row>
    <row r="69" spans="1:25" ht="12.75">
      <c r="A69" s="224"/>
      <c r="B69" s="170" t="s">
        <v>27</v>
      </c>
      <c r="C69" s="127" t="s">
        <v>28</v>
      </c>
      <c r="D69" s="128"/>
      <c r="E69" s="128"/>
      <c r="F69" s="129"/>
      <c r="G69" s="130">
        <f>SUM(G70,G105)</f>
        <v>1728</v>
      </c>
      <c r="H69" s="130">
        <f aca="true" t="shared" si="14" ref="H69:Y69">SUM(H70,H105)</f>
        <v>0</v>
      </c>
      <c r="I69" s="130">
        <f t="shared" si="14"/>
        <v>24</v>
      </c>
      <c r="J69" s="130">
        <f>SUM(J71,J78,J84,J91,J99)</f>
        <v>940</v>
      </c>
      <c r="K69" s="130">
        <f t="shared" si="14"/>
        <v>500</v>
      </c>
      <c r="L69" s="130">
        <f t="shared" si="14"/>
        <v>412</v>
      </c>
      <c r="M69" s="130">
        <f t="shared" si="14"/>
        <v>0</v>
      </c>
      <c r="N69" s="130">
        <f t="shared" si="14"/>
        <v>28</v>
      </c>
      <c r="O69" s="130">
        <f t="shared" si="14"/>
        <v>56</v>
      </c>
      <c r="P69" s="130">
        <f t="shared" si="14"/>
        <v>60</v>
      </c>
      <c r="Q69" s="130">
        <f t="shared" si="14"/>
        <v>504</v>
      </c>
      <c r="R69" s="130">
        <f t="shared" si="14"/>
        <v>0</v>
      </c>
      <c r="S69" s="130">
        <f t="shared" si="14"/>
        <v>0</v>
      </c>
      <c r="T69" s="130">
        <f t="shared" si="14"/>
        <v>0</v>
      </c>
      <c r="U69" s="130">
        <f t="shared" si="14"/>
        <v>398</v>
      </c>
      <c r="V69" s="130">
        <f t="shared" si="14"/>
        <v>288</v>
      </c>
      <c r="W69" s="130">
        <f>SUM(W70,W105)</f>
        <v>192</v>
      </c>
      <c r="X69" s="130">
        <f t="shared" si="14"/>
        <v>464</v>
      </c>
      <c r="Y69" s="130">
        <f t="shared" si="14"/>
        <v>386</v>
      </c>
    </row>
    <row r="70" spans="1:25" ht="12.75">
      <c r="A70" s="224"/>
      <c r="B70" s="171" t="s">
        <v>31</v>
      </c>
      <c r="C70" s="149" t="s">
        <v>32</v>
      </c>
      <c r="D70" s="130"/>
      <c r="E70" s="130"/>
      <c r="F70" s="131"/>
      <c r="G70" s="130">
        <f>SUM(G71,G78,G84,G91,G99)</f>
        <v>1584</v>
      </c>
      <c r="H70" s="130">
        <f aca="true" t="shared" si="15" ref="H70:Y70">SUM(H71,H78,H84,H91,H99)</f>
        <v>0</v>
      </c>
      <c r="I70" s="130">
        <f t="shared" si="15"/>
        <v>24</v>
      </c>
      <c r="J70" s="130">
        <f t="shared" si="15"/>
        <v>940</v>
      </c>
      <c r="K70" s="130">
        <f t="shared" si="15"/>
        <v>500</v>
      </c>
      <c r="L70" s="130">
        <f t="shared" si="15"/>
        <v>412</v>
      </c>
      <c r="M70" s="130">
        <f t="shared" si="15"/>
        <v>0</v>
      </c>
      <c r="N70" s="130">
        <f t="shared" si="15"/>
        <v>28</v>
      </c>
      <c r="O70" s="130">
        <f t="shared" si="15"/>
        <v>56</v>
      </c>
      <c r="P70" s="130">
        <f t="shared" si="15"/>
        <v>60</v>
      </c>
      <c r="Q70" s="130">
        <f t="shared" si="15"/>
        <v>504</v>
      </c>
      <c r="R70" s="130">
        <f t="shared" si="15"/>
        <v>0</v>
      </c>
      <c r="S70" s="130">
        <f t="shared" si="15"/>
        <v>0</v>
      </c>
      <c r="T70" s="130">
        <f t="shared" si="15"/>
        <v>0</v>
      </c>
      <c r="U70" s="130">
        <f t="shared" si="15"/>
        <v>398</v>
      </c>
      <c r="V70" s="130">
        <f t="shared" si="15"/>
        <v>288</v>
      </c>
      <c r="W70" s="130">
        <f t="shared" si="15"/>
        <v>192</v>
      </c>
      <c r="X70" s="130">
        <f t="shared" si="15"/>
        <v>464</v>
      </c>
      <c r="Y70" s="130">
        <f t="shared" si="15"/>
        <v>242</v>
      </c>
    </row>
    <row r="71" spans="1:25" ht="12.75">
      <c r="A71" s="224"/>
      <c r="B71" s="172" t="s">
        <v>35</v>
      </c>
      <c r="C71" s="151" t="s">
        <v>224</v>
      </c>
      <c r="D71" s="148"/>
      <c r="E71" s="89"/>
      <c r="F71" s="97" t="s">
        <v>263</v>
      </c>
      <c r="G71" s="95">
        <f>SUM(G72:G77)</f>
        <v>238</v>
      </c>
      <c r="H71" s="95">
        <f aca="true" t="shared" si="16" ref="H71:Y71">SUM(H72:H77)</f>
        <v>0</v>
      </c>
      <c r="I71" s="95">
        <f t="shared" si="16"/>
        <v>6</v>
      </c>
      <c r="J71" s="95">
        <f t="shared" si="16"/>
        <v>136</v>
      </c>
      <c r="K71" s="95">
        <f t="shared" si="16"/>
        <v>78</v>
      </c>
      <c r="L71" s="95">
        <f t="shared" si="16"/>
        <v>52</v>
      </c>
      <c r="M71" s="95">
        <f t="shared" si="16"/>
        <v>0</v>
      </c>
      <c r="N71" s="95">
        <f t="shared" si="16"/>
        <v>6</v>
      </c>
      <c r="O71" s="95">
        <f t="shared" si="16"/>
        <v>12</v>
      </c>
      <c r="P71" s="95">
        <f t="shared" si="16"/>
        <v>12</v>
      </c>
      <c r="Q71" s="95">
        <f t="shared" si="16"/>
        <v>72</v>
      </c>
      <c r="R71" s="95">
        <f t="shared" si="16"/>
        <v>0</v>
      </c>
      <c r="S71" s="95">
        <f t="shared" si="16"/>
        <v>0</v>
      </c>
      <c r="T71" s="95">
        <f t="shared" si="16"/>
        <v>0</v>
      </c>
      <c r="U71" s="95">
        <f t="shared" si="16"/>
        <v>238</v>
      </c>
      <c r="V71" s="95">
        <f t="shared" si="16"/>
        <v>0</v>
      </c>
      <c r="W71" s="95">
        <f t="shared" si="16"/>
        <v>0</v>
      </c>
      <c r="X71" s="95">
        <f t="shared" si="16"/>
        <v>0</v>
      </c>
      <c r="Y71" s="95">
        <f t="shared" si="16"/>
        <v>0</v>
      </c>
    </row>
    <row r="72" spans="1:25" ht="12.75">
      <c r="A72" s="224"/>
      <c r="B72" s="173" t="s">
        <v>301</v>
      </c>
      <c r="C72" s="144" t="s">
        <v>225</v>
      </c>
      <c r="D72" s="76"/>
      <c r="E72" s="74">
        <v>4</v>
      </c>
      <c r="F72" s="76"/>
      <c r="G72" s="66">
        <v>42</v>
      </c>
      <c r="H72" s="66"/>
      <c r="I72" s="67"/>
      <c r="J72" s="66">
        <f aca="true" t="shared" si="17" ref="J72:J98">SUM(K72,L72,N72)</f>
        <v>38</v>
      </c>
      <c r="K72" s="74">
        <v>22</v>
      </c>
      <c r="L72" s="74">
        <v>14</v>
      </c>
      <c r="M72" s="74"/>
      <c r="N72" s="74">
        <v>2</v>
      </c>
      <c r="O72" s="74">
        <v>4</v>
      </c>
      <c r="P72" s="74"/>
      <c r="Q72" s="74"/>
      <c r="R72" s="74"/>
      <c r="S72" s="76"/>
      <c r="T72" s="74"/>
      <c r="U72" s="141">
        <v>42</v>
      </c>
      <c r="V72" s="74"/>
      <c r="W72" s="123"/>
      <c r="X72" s="14"/>
      <c r="Y72" s="14"/>
    </row>
    <row r="73" spans="1:25" ht="24">
      <c r="A73" s="224"/>
      <c r="B73" s="173" t="s">
        <v>302</v>
      </c>
      <c r="C73" s="144" t="s">
        <v>226</v>
      </c>
      <c r="D73" s="76"/>
      <c r="E73" s="74">
        <v>4</v>
      </c>
      <c r="F73" s="76"/>
      <c r="G73" s="66">
        <v>52</v>
      </c>
      <c r="H73" s="66"/>
      <c r="I73" s="67"/>
      <c r="J73" s="66">
        <f t="shared" si="17"/>
        <v>48</v>
      </c>
      <c r="K73" s="74">
        <v>28</v>
      </c>
      <c r="L73" s="74">
        <v>18</v>
      </c>
      <c r="M73" s="74"/>
      <c r="N73" s="74">
        <v>2</v>
      </c>
      <c r="O73" s="74">
        <v>4</v>
      </c>
      <c r="P73" s="74"/>
      <c r="Q73" s="74"/>
      <c r="R73" s="74"/>
      <c r="S73" s="76"/>
      <c r="T73" s="74"/>
      <c r="U73" s="141">
        <v>52</v>
      </c>
      <c r="V73" s="74"/>
      <c r="W73" s="123"/>
      <c r="X73" s="14"/>
      <c r="Y73" s="14"/>
    </row>
    <row r="74" spans="1:25" ht="12.75">
      <c r="A74" s="224"/>
      <c r="B74" s="173" t="s">
        <v>303</v>
      </c>
      <c r="C74" s="144" t="s">
        <v>227</v>
      </c>
      <c r="D74" s="76"/>
      <c r="E74" s="74">
        <v>4</v>
      </c>
      <c r="F74" s="76"/>
      <c r="G74" s="66">
        <v>60</v>
      </c>
      <c r="H74" s="66"/>
      <c r="I74" s="67">
        <v>6</v>
      </c>
      <c r="J74" s="66">
        <f t="shared" si="17"/>
        <v>50</v>
      </c>
      <c r="K74" s="74">
        <v>28</v>
      </c>
      <c r="L74" s="74">
        <v>20</v>
      </c>
      <c r="M74" s="74"/>
      <c r="N74" s="74">
        <v>2</v>
      </c>
      <c r="O74" s="74">
        <v>4</v>
      </c>
      <c r="P74" s="74"/>
      <c r="Q74" s="74"/>
      <c r="R74" s="74"/>
      <c r="S74" s="76"/>
      <c r="T74" s="74"/>
      <c r="U74" s="140">
        <v>60</v>
      </c>
      <c r="V74" s="74"/>
      <c r="W74" s="123"/>
      <c r="X74" s="14"/>
      <c r="Y74" s="14"/>
    </row>
    <row r="75" spans="1:25" ht="12.75">
      <c r="A75" s="224"/>
      <c r="B75" s="173" t="s">
        <v>37</v>
      </c>
      <c r="C75" s="75" t="s">
        <v>33</v>
      </c>
      <c r="D75" s="76">
        <v>4</v>
      </c>
      <c r="E75" s="74"/>
      <c r="F75" s="76"/>
      <c r="G75" s="66">
        <v>36</v>
      </c>
      <c r="H75" s="66"/>
      <c r="I75" s="70"/>
      <c r="J75" s="66">
        <f t="shared" si="17"/>
        <v>0</v>
      </c>
      <c r="K75" s="74"/>
      <c r="L75" s="74"/>
      <c r="M75" s="74"/>
      <c r="N75" s="74"/>
      <c r="O75" s="74"/>
      <c r="P75" s="74"/>
      <c r="Q75" s="74">
        <v>36</v>
      </c>
      <c r="R75" s="74"/>
      <c r="S75" s="76"/>
      <c r="T75" s="66"/>
      <c r="U75" s="66">
        <v>36</v>
      </c>
      <c r="V75" s="74"/>
      <c r="W75" s="123"/>
      <c r="X75" s="14"/>
      <c r="Y75" s="14"/>
    </row>
    <row r="76" spans="1:25" ht="12.75">
      <c r="A76" s="224"/>
      <c r="B76" s="173" t="s">
        <v>38</v>
      </c>
      <c r="C76" s="75" t="s">
        <v>34</v>
      </c>
      <c r="D76" s="76">
        <v>4</v>
      </c>
      <c r="E76" s="74"/>
      <c r="F76" s="76"/>
      <c r="G76" s="66">
        <v>36</v>
      </c>
      <c r="H76" s="66"/>
      <c r="I76" s="70"/>
      <c r="J76" s="66">
        <f t="shared" si="17"/>
        <v>0</v>
      </c>
      <c r="K76" s="74"/>
      <c r="L76" s="74"/>
      <c r="M76" s="74"/>
      <c r="N76" s="74"/>
      <c r="O76" s="74"/>
      <c r="P76" s="74"/>
      <c r="Q76" s="74">
        <v>36</v>
      </c>
      <c r="R76" s="74"/>
      <c r="S76" s="76"/>
      <c r="T76" s="66"/>
      <c r="U76" s="66">
        <v>36</v>
      </c>
      <c r="V76" s="74"/>
      <c r="W76" s="123"/>
      <c r="X76" s="14"/>
      <c r="Y76" s="14"/>
    </row>
    <row r="77" spans="1:25" ht="12.75">
      <c r="A77" s="224"/>
      <c r="B77" s="173" t="s">
        <v>151</v>
      </c>
      <c r="C77" s="75" t="s">
        <v>152</v>
      </c>
      <c r="D77" s="76"/>
      <c r="E77" s="74"/>
      <c r="F77" s="76"/>
      <c r="G77" s="66">
        <f>SUM(I77,J77,O77,P77,Q77)</f>
        <v>12</v>
      </c>
      <c r="H77" s="66"/>
      <c r="I77" s="70"/>
      <c r="J77" s="66">
        <f t="shared" si="17"/>
        <v>0</v>
      </c>
      <c r="K77" s="74"/>
      <c r="L77" s="74"/>
      <c r="M77" s="74"/>
      <c r="N77" s="74"/>
      <c r="O77" s="74"/>
      <c r="P77" s="74">
        <v>12</v>
      </c>
      <c r="Q77" s="74"/>
      <c r="R77" s="74"/>
      <c r="S77" s="76"/>
      <c r="T77" s="66"/>
      <c r="U77" s="66">
        <v>12</v>
      </c>
      <c r="V77" s="74"/>
      <c r="W77" s="123"/>
      <c r="X77" s="14"/>
      <c r="Y77" s="14"/>
    </row>
    <row r="78" spans="1:25" ht="12.75">
      <c r="A78" s="224"/>
      <c r="B78" s="172" t="s">
        <v>180</v>
      </c>
      <c r="C78" s="151" t="s">
        <v>228</v>
      </c>
      <c r="D78" s="93"/>
      <c r="E78" s="92"/>
      <c r="F78" s="97" t="s">
        <v>263</v>
      </c>
      <c r="G78" s="94">
        <f>SUM(G79:G83)</f>
        <v>160</v>
      </c>
      <c r="H78" s="94">
        <f aca="true" t="shared" si="18" ref="H78:Y78">SUM(H79:H83)</f>
        <v>0</v>
      </c>
      <c r="I78" s="94">
        <f t="shared" si="18"/>
        <v>0</v>
      </c>
      <c r="J78" s="94">
        <f t="shared" si="18"/>
        <v>68</v>
      </c>
      <c r="K78" s="94">
        <f t="shared" si="18"/>
        <v>40</v>
      </c>
      <c r="L78" s="94">
        <f t="shared" si="18"/>
        <v>24</v>
      </c>
      <c r="M78" s="94">
        <f t="shared" si="18"/>
        <v>0</v>
      </c>
      <c r="N78" s="94">
        <f t="shared" si="18"/>
        <v>4</v>
      </c>
      <c r="O78" s="94">
        <f t="shared" si="18"/>
        <v>8</v>
      </c>
      <c r="P78" s="94">
        <f t="shared" si="18"/>
        <v>12</v>
      </c>
      <c r="Q78" s="94">
        <f t="shared" si="18"/>
        <v>72</v>
      </c>
      <c r="R78" s="94">
        <f t="shared" si="18"/>
        <v>0</v>
      </c>
      <c r="S78" s="94">
        <f t="shared" si="18"/>
        <v>0</v>
      </c>
      <c r="T78" s="94">
        <f t="shared" si="18"/>
        <v>0</v>
      </c>
      <c r="U78" s="94">
        <f t="shared" si="18"/>
        <v>160</v>
      </c>
      <c r="V78" s="94">
        <f t="shared" si="18"/>
        <v>0</v>
      </c>
      <c r="W78" s="94">
        <f t="shared" si="18"/>
        <v>0</v>
      </c>
      <c r="X78" s="94">
        <f t="shared" si="18"/>
        <v>0</v>
      </c>
      <c r="Y78" s="94">
        <f t="shared" si="18"/>
        <v>0</v>
      </c>
    </row>
    <row r="79" spans="1:25" ht="12.75">
      <c r="A79" s="224"/>
      <c r="B79" s="173" t="s">
        <v>304</v>
      </c>
      <c r="C79" s="143" t="s">
        <v>229</v>
      </c>
      <c r="D79" s="76"/>
      <c r="E79" s="74">
        <v>4</v>
      </c>
      <c r="F79" s="76"/>
      <c r="G79" s="66">
        <v>36</v>
      </c>
      <c r="H79" s="66"/>
      <c r="I79" s="70"/>
      <c r="J79" s="66">
        <f t="shared" si="17"/>
        <v>32</v>
      </c>
      <c r="K79" s="74">
        <v>20</v>
      </c>
      <c r="L79" s="74">
        <v>10</v>
      </c>
      <c r="M79" s="74"/>
      <c r="N79" s="98">
        <v>2</v>
      </c>
      <c r="O79" s="74">
        <v>4</v>
      </c>
      <c r="P79" s="74"/>
      <c r="Q79" s="74"/>
      <c r="R79" s="74"/>
      <c r="S79" s="76"/>
      <c r="T79" s="74"/>
      <c r="U79" s="66">
        <v>36</v>
      </c>
      <c r="V79" s="141"/>
      <c r="W79" s="118"/>
      <c r="X79" s="14"/>
      <c r="Y79" s="14"/>
    </row>
    <row r="80" spans="1:25" ht="12.75">
      <c r="A80" s="224"/>
      <c r="B80" s="173" t="s">
        <v>305</v>
      </c>
      <c r="C80" s="144" t="s">
        <v>230</v>
      </c>
      <c r="D80" s="76"/>
      <c r="E80" s="74">
        <v>4</v>
      </c>
      <c r="F80" s="76"/>
      <c r="G80" s="66">
        <v>40</v>
      </c>
      <c r="H80" s="66"/>
      <c r="I80" s="70"/>
      <c r="J80" s="66">
        <f t="shared" si="17"/>
        <v>36</v>
      </c>
      <c r="K80" s="74">
        <v>20</v>
      </c>
      <c r="L80" s="74">
        <v>14</v>
      </c>
      <c r="M80" s="74"/>
      <c r="N80" s="98">
        <v>2</v>
      </c>
      <c r="O80" s="74">
        <v>4</v>
      </c>
      <c r="P80" s="74"/>
      <c r="Q80" s="74"/>
      <c r="R80" s="74"/>
      <c r="S80" s="76"/>
      <c r="T80" s="74"/>
      <c r="U80" s="66">
        <v>40</v>
      </c>
      <c r="V80" s="141"/>
      <c r="W80" s="118"/>
      <c r="X80" s="14"/>
      <c r="Y80" s="14"/>
    </row>
    <row r="81" spans="1:25" ht="12.75">
      <c r="A81" s="224"/>
      <c r="B81" s="173" t="s">
        <v>257</v>
      </c>
      <c r="C81" s="75" t="s">
        <v>33</v>
      </c>
      <c r="D81" s="76">
        <v>4</v>
      </c>
      <c r="E81" s="74"/>
      <c r="F81" s="76"/>
      <c r="G81" s="66">
        <v>36</v>
      </c>
      <c r="H81" s="66"/>
      <c r="I81" s="70"/>
      <c r="J81" s="66">
        <f t="shared" si="17"/>
        <v>0</v>
      </c>
      <c r="K81" s="74"/>
      <c r="L81" s="74"/>
      <c r="M81" s="74"/>
      <c r="N81" s="74"/>
      <c r="O81" s="74"/>
      <c r="P81" s="74"/>
      <c r="Q81" s="74">
        <v>36</v>
      </c>
      <c r="R81" s="74"/>
      <c r="S81" s="76"/>
      <c r="T81" s="74"/>
      <c r="U81" s="66">
        <v>36</v>
      </c>
      <c r="V81" s="66"/>
      <c r="W81" s="118"/>
      <c r="X81" s="14"/>
      <c r="Y81" s="14"/>
    </row>
    <row r="82" spans="1:25" ht="12.75">
      <c r="A82" s="224"/>
      <c r="B82" s="173" t="s">
        <v>258</v>
      </c>
      <c r="C82" s="75" t="s">
        <v>34</v>
      </c>
      <c r="D82" s="76">
        <v>4</v>
      </c>
      <c r="E82" s="74"/>
      <c r="F82" s="76"/>
      <c r="G82" s="66">
        <v>36</v>
      </c>
      <c r="H82" s="66"/>
      <c r="I82" s="70"/>
      <c r="J82" s="66">
        <f t="shared" si="17"/>
        <v>0</v>
      </c>
      <c r="K82" s="74"/>
      <c r="L82" s="74"/>
      <c r="M82" s="74"/>
      <c r="N82" s="74"/>
      <c r="O82" s="74"/>
      <c r="P82" s="74"/>
      <c r="Q82" s="74">
        <v>36</v>
      </c>
      <c r="R82" s="74"/>
      <c r="S82" s="76"/>
      <c r="T82" s="74"/>
      <c r="U82" s="66">
        <v>36</v>
      </c>
      <c r="V82" s="66"/>
      <c r="W82" s="118"/>
      <c r="X82" s="14"/>
      <c r="Y82" s="14"/>
    </row>
    <row r="83" spans="1:25" ht="12.75">
      <c r="A83" s="224"/>
      <c r="B83" s="173" t="s">
        <v>259</v>
      </c>
      <c r="C83" s="75" t="s">
        <v>152</v>
      </c>
      <c r="D83" s="76"/>
      <c r="E83" s="74"/>
      <c r="F83" s="76"/>
      <c r="G83" s="66">
        <f>SUM(I83,J83,O83,P83,Q83)</f>
        <v>12</v>
      </c>
      <c r="H83" s="66"/>
      <c r="I83" s="70"/>
      <c r="J83" s="66">
        <f t="shared" si="17"/>
        <v>0</v>
      </c>
      <c r="K83" s="74"/>
      <c r="L83" s="74"/>
      <c r="M83" s="74"/>
      <c r="N83" s="74"/>
      <c r="O83" s="74"/>
      <c r="P83" s="74">
        <v>12</v>
      </c>
      <c r="Q83" s="74"/>
      <c r="R83" s="74"/>
      <c r="S83" s="76"/>
      <c r="T83" s="74"/>
      <c r="U83" s="66">
        <v>12</v>
      </c>
      <c r="V83" s="66"/>
      <c r="W83" s="118"/>
      <c r="X83" s="14"/>
      <c r="Y83" s="14"/>
    </row>
    <row r="84" spans="1:25" ht="12.75">
      <c r="A84" s="224"/>
      <c r="B84" s="172" t="s">
        <v>288</v>
      </c>
      <c r="C84" s="152" t="s">
        <v>231</v>
      </c>
      <c r="D84" s="93"/>
      <c r="E84" s="92"/>
      <c r="F84" s="97" t="s">
        <v>188</v>
      </c>
      <c r="G84" s="111">
        <f>SUM(G85:G90)</f>
        <v>480</v>
      </c>
      <c r="H84" s="111">
        <f aca="true" t="shared" si="19" ref="H84:Y84">SUM(H85:H90)</f>
        <v>0</v>
      </c>
      <c r="I84" s="111">
        <f t="shared" si="19"/>
        <v>0</v>
      </c>
      <c r="J84" s="111">
        <f t="shared" si="19"/>
        <v>348</v>
      </c>
      <c r="K84" s="111">
        <f t="shared" si="19"/>
        <v>188</v>
      </c>
      <c r="L84" s="111">
        <f t="shared" si="19"/>
        <v>154</v>
      </c>
      <c r="M84" s="111">
        <f t="shared" si="19"/>
        <v>0</v>
      </c>
      <c r="N84" s="111">
        <f t="shared" si="19"/>
        <v>6</v>
      </c>
      <c r="O84" s="111">
        <f t="shared" si="19"/>
        <v>12</v>
      </c>
      <c r="P84" s="111">
        <f t="shared" si="19"/>
        <v>12</v>
      </c>
      <c r="Q84" s="111">
        <f t="shared" si="19"/>
        <v>108</v>
      </c>
      <c r="R84" s="111">
        <f t="shared" si="19"/>
        <v>0</v>
      </c>
      <c r="S84" s="111">
        <f t="shared" si="19"/>
        <v>0</v>
      </c>
      <c r="T84" s="111">
        <f t="shared" si="19"/>
        <v>0</v>
      </c>
      <c r="U84" s="111">
        <f t="shared" si="19"/>
        <v>0</v>
      </c>
      <c r="V84" s="111">
        <f t="shared" si="19"/>
        <v>288</v>
      </c>
      <c r="W84" s="111">
        <f t="shared" si="19"/>
        <v>192</v>
      </c>
      <c r="X84" s="111">
        <f t="shared" si="19"/>
        <v>0</v>
      </c>
      <c r="Y84" s="111">
        <f t="shared" si="19"/>
        <v>0</v>
      </c>
    </row>
    <row r="85" spans="1:25" ht="12.75">
      <c r="A85" s="224"/>
      <c r="B85" s="173" t="s">
        <v>306</v>
      </c>
      <c r="C85" s="144" t="s">
        <v>232</v>
      </c>
      <c r="D85" s="76"/>
      <c r="E85" s="74">
        <v>6</v>
      </c>
      <c r="F85" s="76"/>
      <c r="G85" s="66">
        <v>110</v>
      </c>
      <c r="H85" s="68"/>
      <c r="I85" s="70"/>
      <c r="J85" s="66">
        <f t="shared" si="17"/>
        <v>106</v>
      </c>
      <c r="K85" s="74">
        <v>58</v>
      </c>
      <c r="L85" s="74">
        <v>46</v>
      </c>
      <c r="M85" s="74"/>
      <c r="N85" s="74">
        <v>2</v>
      </c>
      <c r="O85" s="74">
        <v>4</v>
      </c>
      <c r="P85" s="74"/>
      <c r="Q85" s="74"/>
      <c r="R85" s="74"/>
      <c r="S85" s="76"/>
      <c r="T85" s="74"/>
      <c r="U85" s="76"/>
      <c r="V85" s="68">
        <v>110</v>
      </c>
      <c r="W85" s="146"/>
      <c r="X85" s="14"/>
      <c r="Y85" s="14"/>
    </row>
    <row r="86" spans="1:25" ht="12.75">
      <c r="A86" s="224"/>
      <c r="B86" s="173" t="s">
        <v>307</v>
      </c>
      <c r="C86" s="144" t="s">
        <v>233</v>
      </c>
      <c r="D86" s="76"/>
      <c r="E86" s="74">
        <v>6</v>
      </c>
      <c r="F86" s="76"/>
      <c r="G86" s="66">
        <v>125</v>
      </c>
      <c r="H86" s="68"/>
      <c r="I86" s="70"/>
      <c r="J86" s="66">
        <v>121</v>
      </c>
      <c r="K86" s="74">
        <v>65</v>
      </c>
      <c r="L86" s="74">
        <v>54</v>
      </c>
      <c r="M86" s="74"/>
      <c r="N86" s="74">
        <v>2</v>
      </c>
      <c r="O86" s="74">
        <v>4</v>
      </c>
      <c r="P86" s="74"/>
      <c r="Q86" s="74"/>
      <c r="R86" s="74"/>
      <c r="S86" s="76"/>
      <c r="T86" s="74"/>
      <c r="U86" s="76"/>
      <c r="V86" s="68">
        <v>125</v>
      </c>
      <c r="W86" s="141"/>
      <c r="X86" s="14"/>
      <c r="Y86" s="14"/>
    </row>
    <row r="87" spans="1:25" ht="12.75">
      <c r="A87" s="224"/>
      <c r="B87" s="173" t="s">
        <v>308</v>
      </c>
      <c r="C87" s="144" t="s">
        <v>234</v>
      </c>
      <c r="D87" s="76"/>
      <c r="E87" s="74">
        <v>6</v>
      </c>
      <c r="F87" s="76"/>
      <c r="G87" s="66">
        <v>125</v>
      </c>
      <c r="H87" s="68"/>
      <c r="I87" s="70"/>
      <c r="J87" s="66">
        <f t="shared" si="17"/>
        <v>121</v>
      </c>
      <c r="K87" s="74">
        <v>65</v>
      </c>
      <c r="L87" s="74">
        <v>54</v>
      </c>
      <c r="M87" s="74"/>
      <c r="N87" s="74">
        <v>2</v>
      </c>
      <c r="O87" s="74">
        <v>4</v>
      </c>
      <c r="P87" s="74"/>
      <c r="Q87" s="74"/>
      <c r="R87" s="74"/>
      <c r="S87" s="76"/>
      <c r="T87" s="74"/>
      <c r="U87" s="76"/>
      <c r="V87" s="68">
        <v>53</v>
      </c>
      <c r="W87" s="141">
        <v>72</v>
      </c>
      <c r="X87" s="14"/>
      <c r="Y87" s="14"/>
    </row>
    <row r="88" spans="1:25" ht="12.75">
      <c r="A88" s="224"/>
      <c r="B88" s="173" t="s">
        <v>309</v>
      </c>
      <c r="C88" s="75" t="s">
        <v>33</v>
      </c>
      <c r="D88" s="76">
        <v>6</v>
      </c>
      <c r="E88" s="74"/>
      <c r="F88" s="76"/>
      <c r="G88" s="66">
        <v>36</v>
      </c>
      <c r="H88" s="68"/>
      <c r="I88" s="70"/>
      <c r="J88" s="66">
        <f t="shared" si="17"/>
        <v>0</v>
      </c>
      <c r="K88" s="74"/>
      <c r="L88" s="74"/>
      <c r="M88" s="74"/>
      <c r="N88" s="74"/>
      <c r="O88" s="74"/>
      <c r="P88" s="74"/>
      <c r="Q88" s="74">
        <v>36</v>
      </c>
      <c r="R88" s="74"/>
      <c r="S88" s="76"/>
      <c r="T88" s="74"/>
      <c r="U88" s="76"/>
      <c r="V88" s="68"/>
      <c r="W88" s="68">
        <v>36</v>
      </c>
      <c r="X88" s="14"/>
      <c r="Y88" s="14"/>
    </row>
    <row r="89" spans="1:25" ht="12.75">
      <c r="A89" s="224"/>
      <c r="B89" s="173" t="s">
        <v>310</v>
      </c>
      <c r="C89" s="75" t="s">
        <v>34</v>
      </c>
      <c r="D89" s="76">
        <v>6</v>
      </c>
      <c r="E89" s="74"/>
      <c r="F89" s="76"/>
      <c r="G89" s="66">
        <f>SUM(I89,J89,O89,P89,Q89)</f>
        <v>72</v>
      </c>
      <c r="H89" s="68"/>
      <c r="I89" s="70"/>
      <c r="J89" s="66">
        <f t="shared" si="17"/>
        <v>0</v>
      </c>
      <c r="K89" s="74"/>
      <c r="L89" s="74"/>
      <c r="M89" s="74"/>
      <c r="N89" s="74"/>
      <c r="O89" s="74"/>
      <c r="P89" s="74"/>
      <c r="Q89" s="74">
        <v>72</v>
      </c>
      <c r="R89" s="74"/>
      <c r="S89" s="76"/>
      <c r="T89" s="74"/>
      <c r="U89" s="76"/>
      <c r="V89" s="68"/>
      <c r="W89" s="68">
        <v>72</v>
      </c>
      <c r="X89" s="14"/>
      <c r="Y89" s="14"/>
    </row>
    <row r="90" spans="1:25" ht="12.75">
      <c r="A90" s="224"/>
      <c r="B90" s="173" t="s">
        <v>311</v>
      </c>
      <c r="C90" s="75" t="s">
        <v>152</v>
      </c>
      <c r="D90" s="76"/>
      <c r="E90" s="74"/>
      <c r="F90" s="76"/>
      <c r="G90" s="66">
        <f>SUM(I90,J90,O90,P90,Q90)</f>
        <v>12</v>
      </c>
      <c r="H90" s="68"/>
      <c r="I90" s="70"/>
      <c r="J90" s="66">
        <f t="shared" si="17"/>
        <v>0</v>
      </c>
      <c r="K90" s="74"/>
      <c r="L90" s="74"/>
      <c r="M90" s="74"/>
      <c r="N90" s="74"/>
      <c r="O90" s="74"/>
      <c r="P90" s="74">
        <v>12</v>
      </c>
      <c r="Q90" s="74"/>
      <c r="R90" s="74"/>
      <c r="S90" s="76"/>
      <c r="T90" s="74"/>
      <c r="U90" s="76"/>
      <c r="V90" s="68"/>
      <c r="W90" s="68">
        <v>12</v>
      </c>
      <c r="X90" s="14"/>
      <c r="Y90" s="14"/>
    </row>
    <row r="91" spans="1:25" ht="12.75">
      <c r="A91" s="224"/>
      <c r="B91" s="172" t="s">
        <v>289</v>
      </c>
      <c r="C91" s="153" t="s">
        <v>290</v>
      </c>
      <c r="D91" s="93"/>
      <c r="E91" s="92"/>
      <c r="F91" s="97" t="s">
        <v>189</v>
      </c>
      <c r="G91" s="111">
        <f>SUM(G92:G98)</f>
        <v>464</v>
      </c>
      <c r="H91" s="111">
        <f aca="true" t="shared" si="20" ref="H91:Y91">SUM(H92:H98)</f>
        <v>0</v>
      </c>
      <c r="I91" s="111">
        <f t="shared" si="20"/>
        <v>12</v>
      </c>
      <c r="J91" s="111">
        <f t="shared" si="20"/>
        <v>280</v>
      </c>
      <c r="K91" s="111">
        <f t="shared" si="20"/>
        <v>140</v>
      </c>
      <c r="L91" s="111">
        <f t="shared" si="20"/>
        <v>132</v>
      </c>
      <c r="M91" s="111">
        <f t="shared" si="20"/>
        <v>0</v>
      </c>
      <c r="N91" s="111">
        <f t="shared" si="20"/>
        <v>8</v>
      </c>
      <c r="O91" s="111">
        <f t="shared" si="20"/>
        <v>16</v>
      </c>
      <c r="P91" s="111">
        <f t="shared" si="20"/>
        <v>12</v>
      </c>
      <c r="Q91" s="111">
        <f t="shared" si="20"/>
        <v>144</v>
      </c>
      <c r="R91" s="111">
        <f t="shared" si="20"/>
        <v>0</v>
      </c>
      <c r="S91" s="111">
        <f t="shared" si="20"/>
        <v>0</v>
      </c>
      <c r="T91" s="111">
        <f t="shared" si="20"/>
        <v>0</v>
      </c>
      <c r="U91" s="111">
        <f t="shared" si="20"/>
        <v>0</v>
      </c>
      <c r="V91" s="111">
        <f t="shared" si="20"/>
        <v>0</v>
      </c>
      <c r="W91" s="111">
        <f t="shared" si="20"/>
        <v>0</v>
      </c>
      <c r="X91" s="111">
        <f t="shared" si="20"/>
        <v>464</v>
      </c>
      <c r="Y91" s="111">
        <f t="shared" si="20"/>
        <v>0</v>
      </c>
    </row>
    <row r="92" spans="1:25" ht="12.75">
      <c r="A92" s="224"/>
      <c r="B92" s="173" t="s">
        <v>312</v>
      </c>
      <c r="C92" s="154" t="s">
        <v>291</v>
      </c>
      <c r="D92" s="76"/>
      <c r="E92" s="74">
        <v>7</v>
      </c>
      <c r="F92" s="76"/>
      <c r="G92" s="66">
        <f>SUM(K92:O92,I92)</f>
        <v>86</v>
      </c>
      <c r="H92" s="68"/>
      <c r="I92" s="70">
        <v>6</v>
      </c>
      <c r="J92" s="66">
        <f t="shared" si="17"/>
        <v>76</v>
      </c>
      <c r="K92" s="74">
        <v>38</v>
      </c>
      <c r="L92" s="74">
        <v>36</v>
      </c>
      <c r="M92" s="74"/>
      <c r="N92" s="98">
        <v>2</v>
      </c>
      <c r="O92" s="74">
        <v>4</v>
      </c>
      <c r="P92" s="74"/>
      <c r="Q92" s="74"/>
      <c r="R92" s="74"/>
      <c r="S92" s="76"/>
      <c r="T92" s="74"/>
      <c r="U92" s="76"/>
      <c r="V92" s="68"/>
      <c r="W92" s="118"/>
      <c r="X92" s="14">
        <v>86</v>
      </c>
      <c r="Y92" s="14"/>
    </row>
    <row r="93" spans="1:25" ht="20.25" customHeight="1">
      <c r="A93" s="224"/>
      <c r="B93" s="173" t="s">
        <v>313</v>
      </c>
      <c r="C93" s="144" t="s">
        <v>292</v>
      </c>
      <c r="D93" s="76"/>
      <c r="E93" s="74">
        <v>7</v>
      </c>
      <c r="F93" s="76"/>
      <c r="G93" s="66">
        <v>90</v>
      </c>
      <c r="H93" s="68"/>
      <c r="I93" s="70">
        <v>6</v>
      </c>
      <c r="J93" s="66">
        <f t="shared" si="17"/>
        <v>80</v>
      </c>
      <c r="K93" s="74">
        <v>38</v>
      </c>
      <c r="L93" s="74">
        <v>40</v>
      </c>
      <c r="M93" s="74"/>
      <c r="N93" s="98">
        <v>2</v>
      </c>
      <c r="O93" s="74">
        <v>4</v>
      </c>
      <c r="P93" s="74"/>
      <c r="Q93" s="74"/>
      <c r="R93" s="74"/>
      <c r="S93" s="76"/>
      <c r="T93" s="74"/>
      <c r="U93" s="76"/>
      <c r="V93" s="68"/>
      <c r="W93" s="118"/>
      <c r="X93" s="140">
        <v>90</v>
      </c>
      <c r="Y93" s="14"/>
    </row>
    <row r="94" spans="1:25" ht="18" customHeight="1">
      <c r="A94" s="224"/>
      <c r="B94" s="173" t="s">
        <v>314</v>
      </c>
      <c r="C94" s="144" t="s">
        <v>293</v>
      </c>
      <c r="D94" s="76"/>
      <c r="E94" s="74">
        <v>7</v>
      </c>
      <c r="F94" s="76"/>
      <c r="G94" s="66">
        <v>92</v>
      </c>
      <c r="H94" s="68"/>
      <c r="I94" s="70"/>
      <c r="J94" s="66">
        <f t="shared" si="17"/>
        <v>88</v>
      </c>
      <c r="K94" s="74">
        <v>44</v>
      </c>
      <c r="L94" s="74">
        <v>42</v>
      </c>
      <c r="M94" s="74"/>
      <c r="N94" s="98">
        <v>2</v>
      </c>
      <c r="O94" s="74">
        <v>4</v>
      </c>
      <c r="P94" s="74"/>
      <c r="Q94" s="74"/>
      <c r="R94" s="74"/>
      <c r="S94" s="76"/>
      <c r="T94" s="74"/>
      <c r="U94" s="76"/>
      <c r="V94" s="68"/>
      <c r="W94" s="118"/>
      <c r="X94" s="141">
        <v>92</v>
      </c>
      <c r="Y94" s="14"/>
    </row>
    <row r="95" spans="1:25" ht="18" customHeight="1">
      <c r="A95" s="224"/>
      <c r="B95" s="173" t="s">
        <v>315</v>
      </c>
      <c r="C95" s="144" t="s">
        <v>294</v>
      </c>
      <c r="D95" s="76"/>
      <c r="E95" s="74"/>
      <c r="F95" s="76"/>
      <c r="G95" s="66">
        <v>40</v>
      </c>
      <c r="H95" s="68"/>
      <c r="I95" s="70"/>
      <c r="J95" s="66">
        <f t="shared" si="17"/>
        <v>36</v>
      </c>
      <c r="K95" s="74">
        <v>20</v>
      </c>
      <c r="L95" s="74">
        <v>14</v>
      </c>
      <c r="M95" s="74"/>
      <c r="N95" s="98">
        <v>2</v>
      </c>
      <c r="O95" s="74">
        <v>4</v>
      </c>
      <c r="P95" s="74"/>
      <c r="Q95" s="74"/>
      <c r="R95" s="74"/>
      <c r="S95" s="76"/>
      <c r="T95" s="74"/>
      <c r="U95" s="76"/>
      <c r="V95" s="68"/>
      <c r="W95" s="118"/>
      <c r="X95" s="141">
        <v>40</v>
      </c>
      <c r="Y95" s="14"/>
    </row>
    <row r="96" spans="1:25" ht="12.75">
      <c r="A96" s="224"/>
      <c r="B96" s="173" t="s">
        <v>322</v>
      </c>
      <c r="C96" s="75" t="s">
        <v>33</v>
      </c>
      <c r="D96" s="76">
        <v>7</v>
      </c>
      <c r="E96" s="74"/>
      <c r="F96" s="76"/>
      <c r="G96" s="66">
        <f>SUM(I96,J96,O96,P96,Q96)</f>
        <v>72</v>
      </c>
      <c r="H96" s="68"/>
      <c r="I96" s="70"/>
      <c r="J96" s="66">
        <f t="shared" si="17"/>
        <v>0</v>
      </c>
      <c r="K96" s="74"/>
      <c r="L96" s="74"/>
      <c r="M96" s="74"/>
      <c r="N96" s="74"/>
      <c r="O96" s="74"/>
      <c r="P96" s="74"/>
      <c r="Q96" s="74">
        <v>72</v>
      </c>
      <c r="R96" s="74"/>
      <c r="S96" s="76"/>
      <c r="T96" s="74"/>
      <c r="U96" s="76"/>
      <c r="V96" s="68"/>
      <c r="W96" s="118"/>
      <c r="X96" s="66">
        <v>72</v>
      </c>
      <c r="Y96" s="14"/>
    </row>
    <row r="97" spans="1:25" ht="12.75">
      <c r="A97" s="224"/>
      <c r="B97" s="173" t="s">
        <v>316</v>
      </c>
      <c r="C97" s="75" t="s">
        <v>34</v>
      </c>
      <c r="D97" s="76">
        <v>7</v>
      </c>
      <c r="E97" s="74"/>
      <c r="F97" s="76"/>
      <c r="G97" s="66">
        <f>SUM(I97,J97,O97,P97,Q97)</f>
        <v>72</v>
      </c>
      <c r="H97" s="68"/>
      <c r="I97" s="70"/>
      <c r="J97" s="66">
        <f t="shared" si="17"/>
        <v>0</v>
      </c>
      <c r="K97" s="74"/>
      <c r="L97" s="74"/>
      <c r="M97" s="74"/>
      <c r="N97" s="74"/>
      <c r="O97" s="74"/>
      <c r="P97" s="74"/>
      <c r="Q97" s="74">
        <v>72</v>
      </c>
      <c r="R97" s="74"/>
      <c r="S97" s="76"/>
      <c r="T97" s="74"/>
      <c r="U97" s="76"/>
      <c r="V97" s="68"/>
      <c r="W97" s="118"/>
      <c r="X97" s="66">
        <v>72</v>
      </c>
      <c r="Y97" s="14"/>
    </row>
    <row r="98" spans="1:25" ht="12.75">
      <c r="A98" s="224"/>
      <c r="B98" s="173" t="s">
        <v>317</v>
      </c>
      <c r="C98" s="75" t="s">
        <v>152</v>
      </c>
      <c r="D98" s="76"/>
      <c r="E98" s="74"/>
      <c r="F98" s="76"/>
      <c r="G98" s="66">
        <f>SUM(I98,J98,O98,P98,Q98)</f>
        <v>12</v>
      </c>
      <c r="H98" s="68"/>
      <c r="I98" s="70"/>
      <c r="J98" s="66">
        <f t="shared" si="17"/>
        <v>0</v>
      </c>
      <c r="K98" s="74"/>
      <c r="L98" s="74"/>
      <c r="M98" s="74"/>
      <c r="N98" s="74"/>
      <c r="O98" s="74"/>
      <c r="P98" s="74">
        <v>12</v>
      </c>
      <c r="Q98" s="74"/>
      <c r="R98" s="74"/>
      <c r="S98" s="76"/>
      <c r="T98" s="74"/>
      <c r="U98" s="76"/>
      <c r="V98" s="68"/>
      <c r="W98" s="118"/>
      <c r="X98" s="66">
        <v>12</v>
      </c>
      <c r="Y98" s="14"/>
    </row>
    <row r="99" spans="1:25" ht="24">
      <c r="A99" s="224"/>
      <c r="B99" s="182" t="s">
        <v>295</v>
      </c>
      <c r="C99" s="183" t="s">
        <v>296</v>
      </c>
      <c r="D99" s="184"/>
      <c r="E99" s="185"/>
      <c r="F99" s="184" t="s">
        <v>300</v>
      </c>
      <c r="G99" s="186">
        <f>SUM(G100:G104)</f>
        <v>242</v>
      </c>
      <c r="H99" s="180">
        <f aca="true" t="shared" si="21" ref="H99:Y99">SUM(H100:H104)</f>
        <v>0</v>
      </c>
      <c r="I99" s="189">
        <f t="shared" si="21"/>
        <v>6</v>
      </c>
      <c r="J99" s="187">
        <f t="shared" si="21"/>
        <v>108</v>
      </c>
      <c r="K99" s="185">
        <f t="shared" si="21"/>
        <v>54</v>
      </c>
      <c r="L99" s="185">
        <f t="shared" si="21"/>
        <v>50</v>
      </c>
      <c r="M99" s="185">
        <f t="shared" si="21"/>
        <v>0</v>
      </c>
      <c r="N99" s="185">
        <f t="shared" si="21"/>
        <v>4</v>
      </c>
      <c r="O99" s="185">
        <f t="shared" si="21"/>
        <v>8</v>
      </c>
      <c r="P99" s="185">
        <f t="shared" si="21"/>
        <v>12</v>
      </c>
      <c r="Q99" s="185">
        <f t="shared" si="21"/>
        <v>108</v>
      </c>
      <c r="R99" s="179">
        <f t="shared" si="21"/>
        <v>0</v>
      </c>
      <c r="S99" s="178">
        <f t="shared" si="21"/>
        <v>0</v>
      </c>
      <c r="T99" s="179">
        <f t="shared" si="21"/>
        <v>0</v>
      </c>
      <c r="U99" s="178">
        <f t="shared" si="21"/>
        <v>0</v>
      </c>
      <c r="V99" s="180">
        <f t="shared" si="21"/>
        <v>0</v>
      </c>
      <c r="W99" s="188">
        <f t="shared" si="21"/>
        <v>0</v>
      </c>
      <c r="X99" s="181">
        <f t="shared" si="21"/>
        <v>0</v>
      </c>
      <c r="Y99" s="190">
        <f t="shared" si="21"/>
        <v>242</v>
      </c>
    </row>
    <row r="100" spans="1:25" ht="12.75">
      <c r="A100" s="224"/>
      <c r="B100" s="173" t="s">
        <v>318</v>
      </c>
      <c r="C100" s="177" t="s">
        <v>297</v>
      </c>
      <c r="D100" s="76"/>
      <c r="E100" s="74">
        <v>8</v>
      </c>
      <c r="F100" s="76"/>
      <c r="G100" s="68">
        <v>82</v>
      </c>
      <c r="H100" s="68"/>
      <c r="I100" s="70">
        <v>6</v>
      </c>
      <c r="J100" s="66">
        <v>72</v>
      </c>
      <c r="K100" s="74">
        <v>34</v>
      </c>
      <c r="L100" s="74">
        <v>36</v>
      </c>
      <c r="M100" s="74"/>
      <c r="N100" s="74">
        <v>2</v>
      </c>
      <c r="O100" s="74">
        <v>4</v>
      </c>
      <c r="P100" s="74"/>
      <c r="Q100" s="98"/>
      <c r="R100" s="74"/>
      <c r="S100" s="76"/>
      <c r="T100" s="74"/>
      <c r="U100" s="76"/>
      <c r="V100" s="68"/>
      <c r="W100" s="118"/>
      <c r="X100" s="66"/>
      <c r="Y100" s="14">
        <v>82</v>
      </c>
    </row>
    <row r="101" spans="1:25" ht="12.75">
      <c r="A101" s="224"/>
      <c r="B101" s="173" t="s">
        <v>319</v>
      </c>
      <c r="C101" s="177" t="s">
        <v>298</v>
      </c>
      <c r="D101" s="76"/>
      <c r="E101" s="74">
        <v>8</v>
      </c>
      <c r="F101" s="76"/>
      <c r="G101" s="68">
        <v>40</v>
      </c>
      <c r="H101" s="68"/>
      <c r="I101" s="70"/>
      <c r="J101" s="66">
        <f>SUM(K101:N101)</f>
        <v>36</v>
      </c>
      <c r="K101" s="74">
        <v>20</v>
      </c>
      <c r="L101" s="74">
        <v>14</v>
      </c>
      <c r="M101" s="74"/>
      <c r="N101" s="74">
        <v>2</v>
      </c>
      <c r="O101" s="74">
        <v>4</v>
      </c>
      <c r="P101" s="74"/>
      <c r="Q101" s="74"/>
      <c r="R101" s="74"/>
      <c r="S101" s="76"/>
      <c r="T101" s="74"/>
      <c r="U101" s="76"/>
      <c r="V101" s="68"/>
      <c r="W101" s="118"/>
      <c r="X101" s="66"/>
      <c r="Y101" s="14">
        <v>40</v>
      </c>
    </row>
    <row r="102" spans="1:25" ht="12.75">
      <c r="A102" s="224"/>
      <c r="B102" s="173" t="s">
        <v>323</v>
      </c>
      <c r="C102" s="177" t="s">
        <v>33</v>
      </c>
      <c r="D102" s="76"/>
      <c r="E102" s="74">
        <v>8</v>
      </c>
      <c r="F102" s="76"/>
      <c r="G102" s="68">
        <v>36</v>
      </c>
      <c r="H102" s="68"/>
      <c r="I102" s="70"/>
      <c r="J102" s="66">
        <v>0</v>
      </c>
      <c r="K102" s="74"/>
      <c r="L102" s="74"/>
      <c r="M102" s="74"/>
      <c r="N102" s="74"/>
      <c r="O102" s="74"/>
      <c r="P102" s="74"/>
      <c r="Q102" s="74">
        <v>36</v>
      </c>
      <c r="R102" s="74"/>
      <c r="S102" s="76"/>
      <c r="T102" s="74"/>
      <c r="U102" s="76"/>
      <c r="V102" s="68"/>
      <c r="W102" s="118"/>
      <c r="X102" s="66"/>
      <c r="Y102" s="14">
        <v>36</v>
      </c>
    </row>
    <row r="103" spans="1:25" ht="12.75">
      <c r="A103" s="224"/>
      <c r="B103" s="173" t="s">
        <v>320</v>
      </c>
      <c r="C103" s="177" t="s">
        <v>34</v>
      </c>
      <c r="D103" s="76"/>
      <c r="E103" s="74">
        <v>8</v>
      </c>
      <c r="F103" s="76"/>
      <c r="G103" s="68">
        <v>72</v>
      </c>
      <c r="H103" s="68"/>
      <c r="I103" s="70"/>
      <c r="J103" s="66">
        <v>0</v>
      </c>
      <c r="K103" s="74"/>
      <c r="L103" s="74"/>
      <c r="M103" s="74"/>
      <c r="N103" s="74"/>
      <c r="O103" s="74"/>
      <c r="P103" s="74"/>
      <c r="Q103" s="74">
        <v>72</v>
      </c>
      <c r="R103" s="74"/>
      <c r="S103" s="76"/>
      <c r="T103" s="74"/>
      <c r="U103" s="76"/>
      <c r="V103" s="68"/>
      <c r="W103" s="118"/>
      <c r="X103" s="66"/>
      <c r="Y103" s="14">
        <v>72</v>
      </c>
    </row>
    <row r="104" spans="1:25" ht="12.75">
      <c r="A104" s="224"/>
      <c r="B104" s="173" t="s">
        <v>321</v>
      </c>
      <c r="C104" s="177" t="s">
        <v>152</v>
      </c>
      <c r="D104" s="76"/>
      <c r="E104" s="74"/>
      <c r="F104" s="76"/>
      <c r="G104" s="68">
        <v>12</v>
      </c>
      <c r="H104" s="68"/>
      <c r="I104" s="70"/>
      <c r="J104" s="66">
        <v>0</v>
      </c>
      <c r="K104" s="74"/>
      <c r="L104" s="74"/>
      <c r="M104" s="74"/>
      <c r="N104" s="74"/>
      <c r="O104" s="74"/>
      <c r="P104" s="74">
        <v>12</v>
      </c>
      <c r="Q104" s="74"/>
      <c r="R104" s="74"/>
      <c r="S104" s="76"/>
      <c r="T104" s="74"/>
      <c r="U104" s="76"/>
      <c r="V104" s="68"/>
      <c r="W104" s="118"/>
      <c r="X104" s="66"/>
      <c r="Y104" s="14">
        <v>12</v>
      </c>
    </row>
    <row r="105" spans="1:25" ht="12.75">
      <c r="A105" s="224"/>
      <c r="B105" s="110"/>
      <c r="C105" s="147" t="s">
        <v>181</v>
      </c>
      <c r="D105" s="92"/>
      <c r="E105" s="92"/>
      <c r="F105" s="97"/>
      <c r="G105" s="111">
        <v>144</v>
      </c>
      <c r="H105" s="109"/>
      <c r="I105" s="95"/>
      <c r="J105" s="95"/>
      <c r="K105" s="95"/>
      <c r="L105" s="95"/>
      <c r="M105" s="95"/>
      <c r="N105" s="95"/>
      <c r="O105" s="95"/>
      <c r="P105" s="95"/>
      <c r="Q105" s="95"/>
      <c r="R105" s="92"/>
      <c r="S105" s="93"/>
      <c r="T105" s="92"/>
      <c r="U105" s="93"/>
      <c r="V105" s="96"/>
      <c r="W105" s="125"/>
      <c r="X105" s="95"/>
      <c r="Y105" s="95">
        <v>144</v>
      </c>
    </row>
    <row r="106" spans="1:25" ht="12.75">
      <c r="A106" s="224"/>
      <c r="B106" s="105" t="s">
        <v>90</v>
      </c>
      <c r="C106" s="63" t="s">
        <v>109</v>
      </c>
      <c r="D106" s="87"/>
      <c r="E106" s="87"/>
      <c r="F106" s="64"/>
      <c r="G106" s="64">
        <v>216</v>
      </c>
      <c r="H106" s="64"/>
      <c r="I106" s="62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126"/>
      <c r="X106" s="87"/>
      <c r="Y106" s="87">
        <v>216</v>
      </c>
    </row>
    <row r="107" spans="1:25" ht="12.75">
      <c r="A107" s="224"/>
      <c r="B107" s="261" t="s">
        <v>36</v>
      </c>
      <c r="C107" s="262"/>
      <c r="D107" s="79"/>
      <c r="E107" s="79"/>
      <c r="F107" s="80"/>
      <c r="G107" s="80">
        <f>SUM(G12,G26,G29,G45,G51,G56,G71,G78,G84,G91,G99,G105,G106)</f>
        <v>5940</v>
      </c>
      <c r="H107" s="80">
        <f aca="true" t="shared" si="22" ref="H107:Y107">SUM(H11,H44)</f>
        <v>36</v>
      </c>
      <c r="I107" s="80">
        <f t="shared" si="22"/>
        <v>66</v>
      </c>
      <c r="J107" s="80">
        <f>SUM(J13:J25,J27:J28,J30:J43,J46:J50,J52:J54,J57:J68,J72:J74,J79:J80,J85:J87,J92:J95,J100:J101)</f>
        <v>4610</v>
      </c>
      <c r="K107" s="80">
        <f t="shared" si="22"/>
        <v>2353</v>
      </c>
      <c r="L107" s="80">
        <f t="shared" si="22"/>
        <v>2125</v>
      </c>
      <c r="M107" s="80">
        <f t="shared" si="22"/>
        <v>0</v>
      </c>
      <c r="N107" s="80">
        <f>SUM(N12,N26,N29,N45,N51,N56,N71,N78,N84,N91,N99)</f>
        <v>132</v>
      </c>
      <c r="O107" s="80">
        <f t="shared" si="22"/>
        <v>256</v>
      </c>
      <c r="P107" s="80">
        <f t="shared" si="22"/>
        <v>108</v>
      </c>
      <c r="Q107" s="80">
        <f>SUM(Q11,Q44)</f>
        <v>504</v>
      </c>
      <c r="R107" s="80">
        <f t="shared" si="22"/>
        <v>612</v>
      </c>
      <c r="S107" s="80">
        <f t="shared" si="22"/>
        <v>864</v>
      </c>
      <c r="T107" s="80">
        <f t="shared" si="22"/>
        <v>612</v>
      </c>
      <c r="U107" s="80">
        <f t="shared" si="22"/>
        <v>864</v>
      </c>
      <c r="V107" s="80">
        <f t="shared" si="22"/>
        <v>612</v>
      </c>
      <c r="W107" s="80">
        <f t="shared" si="22"/>
        <v>864</v>
      </c>
      <c r="X107" s="80">
        <f t="shared" si="22"/>
        <v>612</v>
      </c>
      <c r="Y107" s="80">
        <f t="shared" si="22"/>
        <v>864</v>
      </c>
    </row>
    <row r="108" spans="1:25" ht="15.75" customHeight="1">
      <c r="A108" s="225"/>
      <c r="B108" s="232"/>
      <c r="C108" s="233"/>
      <c r="D108" s="233"/>
      <c r="E108" s="233"/>
      <c r="F108" s="233"/>
      <c r="G108" s="233"/>
      <c r="H108" s="234"/>
      <c r="I108" s="81"/>
      <c r="J108" s="244" t="s">
        <v>131</v>
      </c>
      <c r="K108" s="245"/>
      <c r="L108" s="250" t="s">
        <v>125</v>
      </c>
      <c r="M108" s="251"/>
      <c r="N108" s="251"/>
      <c r="O108" s="251"/>
      <c r="P108" s="251"/>
      <c r="Q108" s="252"/>
      <c r="R108" s="158">
        <f>R107/17</f>
        <v>36</v>
      </c>
      <c r="S108" s="159">
        <f>S107/24</f>
        <v>36</v>
      </c>
      <c r="T108" s="158">
        <f>T107/17</f>
        <v>36</v>
      </c>
      <c r="U108" s="159">
        <f>U107/24</f>
        <v>36</v>
      </c>
      <c r="V108" s="159">
        <f>V107/17</f>
        <v>36</v>
      </c>
      <c r="W108" s="160">
        <f>W107/24</f>
        <v>36</v>
      </c>
      <c r="X108" s="161">
        <v>36</v>
      </c>
      <c r="Y108" s="161">
        <f>Y107/24</f>
        <v>36</v>
      </c>
    </row>
    <row r="109" spans="1:25" ht="15" customHeight="1">
      <c r="A109" s="225"/>
      <c r="B109" s="235"/>
      <c r="C109" s="236"/>
      <c r="D109" s="236"/>
      <c r="E109" s="236"/>
      <c r="F109" s="236"/>
      <c r="G109" s="236"/>
      <c r="H109" s="237"/>
      <c r="I109" s="77"/>
      <c r="J109" s="246"/>
      <c r="K109" s="247"/>
      <c r="L109" s="241" t="s">
        <v>126</v>
      </c>
      <c r="M109" s="242"/>
      <c r="N109" s="242"/>
      <c r="O109" s="242"/>
      <c r="P109" s="242"/>
      <c r="Q109" s="243"/>
      <c r="R109" s="162">
        <v>612</v>
      </c>
      <c r="S109" s="162">
        <v>864</v>
      </c>
      <c r="T109" s="162">
        <v>612</v>
      </c>
      <c r="U109" s="162">
        <v>720</v>
      </c>
      <c r="V109" s="162">
        <v>612</v>
      </c>
      <c r="W109" s="163">
        <v>756</v>
      </c>
      <c r="X109" s="108">
        <v>468</v>
      </c>
      <c r="Y109" s="108">
        <v>360</v>
      </c>
    </row>
    <row r="110" spans="1:25" ht="12.75" customHeight="1">
      <c r="A110" s="225"/>
      <c r="B110" s="235"/>
      <c r="C110" s="236"/>
      <c r="D110" s="236"/>
      <c r="E110" s="236"/>
      <c r="F110" s="236"/>
      <c r="G110" s="236"/>
      <c r="H110" s="237"/>
      <c r="I110" s="77"/>
      <c r="J110" s="246"/>
      <c r="K110" s="247"/>
      <c r="L110" s="241" t="s">
        <v>127</v>
      </c>
      <c r="M110" s="242"/>
      <c r="N110" s="242"/>
      <c r="O110" s="242"/>
      <c r="P110" s="242"/>
      <c r="Q110" s="243"/>
      <c r="R110" s="162"/>
      <c r="S110" s="162"/>
      <c r="T110" s="162"/>
      <c r="U110" s="162">
        <v>72</v>
      </c>
      <c r="V110" s="162"/>
      <c r="W110" s="163">
        <v>36</v>
      </c>
      <c r="X110" s="108">
        <v>72</v>
      </c>
      <c r="Y110" s="108">
        <v>72</v>
      </c>
    </row>
    <row r="111" spans="1:25" ht="12.75" customHeight="1">
      <c r="A111" s="225"/>
      <c r="B111" s="235"/>
      <c r="C111" s="236"/>
      <c r="D111" s="236"/>
      <c r="E111" s="236"/>
      <c r="F111" s="236"/>
      <c r="G111" s="236"/>
      <c r="H111" s="237"/>
      <c r="I111" s="77"/>
      <c r="J111" s="246"/>
      <c r="K111" s="247"/>
      <c r="L111" s="241" t="s">
        <v>128</v>
      </c>
      <c r="M111" s="242"/>
      <c r="N111" s="242"/>
      <c r="O111" s="242"/>
      <c r="P111" s="242"/>
      <c r="Q111" s="243"/>
      <c r="R111" s="162"/>
      <c r="S111" s="162"/>
      <c r="T111" s="162"/>
      <c r="U111" s="162">
        <v>72</v>
      </c>
      <c r="V111" s="162"/>
      <c r="W111" s="163">
        <v>72</v>
      </c>
      <c r="X111" s="108">
        <v>72</v>
      </c>
      <c r="Y111" s="108">
        <v>72</v>
      </c>
    </row>
    <row r="112" spans="1:25" ht="12.75" customHeight="1">
      <c r="A112" s="225"/>
      <c r="B112" s="235"/>
      <c r="C112" s="236"/>
      <c r="D112" s="236"/>
      <c r="E112" s="236"/>
      <c r="F112" s="236"/>
      <c r="G112" s="236"/>
      <c r="H112" s="237"/>
      <c r="I112" s="77"/>
      <c r="J112" s="246"/>
      <c r="K112" s="247"/>
      <c r="L112" s="241" t="s">
        <v>129</v>
      </c>
      <c r="M112" s="242"/>
      <c r="N112" s="242"/>
      <c r="O112" s="242"/>
      <c r="P112" s="242"/>
      <c r="Q112" s="243"/>
      <c r="R112" s="162">
        <v>0</v>
      </c>
      <c r="S112" s="162">
        <v>4</v>
      </c>
      <c r="T112" s="164">
        <v>0</v>
      </c>
      <c r="U112" s="162">
        <v>3</v>
      </c>
      <c r="V112" s="164">
        <v>1</v>
      </c>
      <c r="W112" s="165">
        <v>1</v>
      </c>
      <c r="X112" s="108">
        <v>2</v>
      </c>
      <c r="Y112" s="108">
        <v>2</v>
      </c>
    </row>
    <row r="113" spans="1:25" ht="12.75">
      <c r="A113" s="225"/>
      <c r="B113" s="235"/>
      <c r="C113" s="236"/>
      <c r="D113" s="236"/>
      <c r="E113" s="236"/>
      <c r="F113" s="236"/>
      <c r="G113" s="236"/>
      <c r="H113" s="237"/>
      <c r="I113" s="77"/>
      <c r="J113" s="246"/>
      <c r="K113" s="247"/>
      <c r="L113" s="241" t="s">
        <v>173</v>
      </c>
      <c r="M113" s="242"/>
      <c r="N113" s="242"/>
      <c r="O113" s="242"/>
      <c r="P113" s="242"/>
      <c r="Q113" s="243"/>
      <c r="R113" s="162">
        <v>7</v>
      </c>
      <c r="S113" s="164">
        <v>6</v>
      </c>
      <c r="T113" s="162">
        <v>8</v>
      </c>
      <c r="U113" s="164">
        <v>7</v>
      </c>
      <c r="V113" s="162">
        <v>2</v>
      </c>
      <c r="W113" s="165">
        <v>9</v>
      </c>
      <c r="X113" s="108">
        <v>3</v>
      </c>
      <c r="Y113" s="108">
        <v>8</v>
      </c>
    </row>
    <row r="114" spans="1:25" ht="12.75">
      <c r="A114" s="226"/>
      <c r="B114" s="238"/>
      <c r="C114" s="239"/>
      <c r="D114" s="239"/>
      <c r="E114" s="239"/>
      <c r="F114" s="239"/>
      <c r="G114" s="239"/>
      <c r="H114" s="240"/>
      <c r="I114" s="78"/>
      <c r="J114" s="248"/>
      <c r="K114" s="249"/>
      <c r="L114" s="241" t="s">
        <v>130</v>
      </c>
      <c r="M114" s="242"/>
      <c r="N114" s="242"/>
      <c r="O114" s="242"/>
      <c r="P114" s="242"/>
      <c r="Q114" s="243"/>
      <c r="R114" s="162">
        <v>0</v>
      </c>
      <c r="S114" s="164">
        <v>1</v>
      </c>
      <c r="T114" s="162">
        <v>2</v>
      </c>
      <c r="U114" s="164">
        <v>7</v>
      </c>
      <c r="V114" s="162">
        <v>3</v>
      </c>
      <c r="W114" s="165">
        <v>6</v>
      </c>
      <c r="X114" s="108">
        <v>2</v>
      </c>
      <c r="Y114" s="108">
        <v>0</v>
      </c>
    </row>
    <row r="119" spans="6:8" ht="12.75">
      <c r="F119" s="191"/>
      <c r="G119" s="191"/>
      <c r="H119" s="191"/>
    </row>
  </sheetData>
  <sheetProtection/>
  <mergeCells count="54">
    <mergeCell ref="X6:Y6"/>
    <mergeCell ref="X7:X8"/>
    <mergeCell ref="Y7:Y8"/>
    <mergeCell ref="B107:C107"/>
    <mergeCell ref="H5:H9"/>
    <mergeCell ref="L113:Q113"/>
    <mergeCell ref="S7:S8"/>
    <mergeCell ref="T7:T8"/>
    <mergeCell ref="U7:U8"/>
    <mergeCell ref="K7:N7"/>
    <mergeCell ref="B1:V1"/>
    <mergeCell ref="B2:V2"/>
    <mergeCell ref="B3:W3"/>
    <mergeCell ref="B4:W4"/>
    <mergeCell ref="I5:Q5"/>
    <mergeCell ref="T6:U6"/>
    <mergeCell ref="V6:W6"/>
    <mergeCell ref="L114:Q114"/>
    <mergeCell ref="J108:K114"/>
    <mergeCell ref="L108:Q108"/>
    <mergeCell ref="L109:Q109"/>
    <mergeCell ref="O7:O9"/>
    <mergeCell ref="M8:M9"/>
    <mergeCell ref="L110:Q110"/>
    <mergeCell ref="L111:Q111"/>
    <mergeCell ref="L112:Q112"/>
    <mergeCell ref="K8:K9"/>
    <mergeCell ref="A29:A114"/>
    <mergeCell ref="A5:A9"/>
    <mergeCell ref="A13:A14"/>
    <mergeCell ref="A16:A18"/>
    <mergeCell ref="F8:F9"/>
    <mergeCell ref="A23:A25"/>
    <mergeCell ref="B5:B9"/>
    <mergeCell ref="A19:A22"/>
    <mergeCell ref="B108:H114"/>
    <mergeCell ref="P7:P9"/>
    <mergeCell ref="C5:C9"/>
    <mergeCell ref="Q7:Q9"/>
    <mergeCell ref="J6:Q6"/>
    <mergeCell ref="R6:S6"/>
    <mergeCell ref="N8:N9"/>
    <mergeCell ref="L8:L9"/>
    <mergeCell ref="J7:J9"/>
    <mergeCell ref="V7:V8"/>
    <mergeCell ref="W7:W8"/>
    <mergeCell ref="R5:Y5"/>
    <mergeCell ref="A27:A28"/>
    <mergeCell ref="D5:F7"/>
    <mergeCell ref="G5:G9"/>
    <mergeCell ref="E8:E9"/>
    <mergeCell ref="D8:D9"/>
    <mergeCell ref="I6:I9"/>
    <mergeCell ref="R7:R8"/>
  </mergeCells>
  <printOptions/>
  <pageMargins left="0.25" right="0.25" top="0.75" bottom="0.75" header="0.3" footer="0.3"/>
  <pageSetup fitToHeight="0" fitToWidth="1"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81"/>
  <sheetViews>
    <sheetView zoomScalePageLayoutView="0" workbookViewId="0" topLeftCell="A55">
      <selection activeCell="AD75" sqref="AD75"/>
    </sheetView>
  </sheetViews>
  <sheetFormatPr defaultColWidth="9.00390625" defaultRowHeight="12.75"/>
  <cols>
    <col min="1" max="1" width="11.875" style="0" customWidth="1"/>
    <col min="2" max="29" width="4.75390625" style="0" customWidth="1"/>
  </cols>
  <sheetData>
    <row r="1" spans="1:29" ht="18">
      <c r="A1" s="275" t="s">
        <v>62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  <c r="Z1" s="275"/>
      <c r="AA1" s="275"/>
      <c r="AB1" s="275"/>
      <c r="AC1" s="275"/>
    </row>
    <row r="2" spans="1:29" ht="18">
      <c r="A2" s="276" t="s">
        <v>276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  <c r="Y2" s="275"/>
      <c r="Z2" s="275"/>
      <c r="AA2" s="275"/>
      <c r="AB2" s="275"/>
      <c r="AC2" s="275"/>
    </row>
    <row r="3" spans="1:29" ht="18">
      <c r="A3" s="21" t="s">
        <v>63</v>
      </c>
      <c r="B3" s="22"/>
      <c r="C3" s="22"/>
      <c r="D3" s="22"/>
      <c r="E3" s="22"/>
      <c r="F3" s="23"/>
      <c r="G3" s="22"/>
      <c r="H3" s="22"/>
      <c r="I3" s="22"/>
      <c r="J3" s="23"/>
      <c r="K3" s="22"/>
      <c r="L3" s="22"/>
      <c r="M3" s="22"/>
      <c r="N3" s="22"/>
      <c r="O3" s="22"/>
      <c r="P3" s="22"/>
      <c r="Q3" s="22"/>
      <c r="R3" s="22"/>
      <c r="S3" s="22"/>
      <c r="T3" s="24"/>
      <c r="U3" s="24"/>
      <c r="V3" s="25"/>
      <c r="W3" s="22"/>
      <c r="X3" s="25"/>
      <c r="Y3" s="25"/>
      <c r="Z3" s="25"/>
      <c r="AA3" s="25"/>
      <c r="AB3" s="26"/>
      <c r="AC3" s="26"/>
    </row>
    <row r="4" spans="1:29" ht="12.75">
      <c r="A4" s="27" t="s">
        <v>8</v>
      </c>
      <c r="B4" s="25"/>
      <c r="C4" s="22"/>
      <c r="D4" s="22"/>
      <c r="E4" s="23"/>
      <c r="F4" s="25"/>
      <c r="G4" s="23"/>
      <c r="H4" s="22"/>
      <c r="I4" s="23"/>
      <c r="J4" s="25"/>
      <c r="K4" s="25"/>
      <c r="L4" s="23"/>
      <c r="M4" s="23"/>
      <c r="N4" s="23"/>
      <c r="O4" s="23"/>
      <c r="P4" s="23"/>
      <c r="Q4" s="23"/>
      <c r="R4" s="23"/>
      <c r="S4" s="23"/>
      <c r="T4" s="28"/>
      <c r="U4" s="28"/>
      <c r="V4" s="28"/>
      <c r="W4" s="28"/>
      <c r="X4" s="28"/>
      <c r="Y4" s="28"/>
      <c r="Z4" s="28"/>
      <c r="AA4" s="28"/>
      <c r="AB4" s="28"/>
      <c r="AC4" s="28"/>
    </row>
    <row r="5" spans="1:29" ht="12.75">
      <c r="A5" s="90" t="s">
        <v>64</v>
      </c>
      <c r="B5" s="273" t="s">
        <v>65</v>
      </c>
      <c r="C5" s="273"/>
      <c r="D5" s="273"/>
      <c r="E5" s="273"/>
      <c r="F5" s="273" t="s">
        <v>66</v>
      </c>
      <c r="G5" s="273"/>
      <c r="H5" s="273"/>
      <c r="I5" s="273"/>
      <c r="J5" s="273" t="s">
        <v>67</v>
      </c>
      <c r="K5" s="273"/>
      <c r="L5" s="273"/>
      <c r="M5" s="273"/>
      <c r="N5" s="273"/>
      <c r="O5" s="273" t="s">
        <v>68</v>
      </c>
      <c r="P5" s="273"/>
      <c r="Q5" s="273"/>
      <c r="R5" s="273"/>
      <c r="S5" s="263" t="s">
        <v>69</v>
      </c>
      <c r="T5" s="29"/>
      <c r="U5" s="29"/>
      <c r="V5" s="29"/>
      <c r="W5" s="30"/>
      <c r="X5" s="30"/>
      <c r="Y5" s="30"/>
      <c r="Z5" s="30"/>
      <c r="AA5" s="30"/>
      <c r="AB5" s="30"/>
      <c r="AC5" s="30"/>
    </row>
    <row r="6" spans="1:29" ht="32.25" customHeight="1">
      <c r="A6" s="90" t="s">
        <v>70</v>
      </c>
      <c r="B6" s="31">
        <v>1</v>
      </c>
      <c r="C6" s="31">
        <v>2</v>
      </c>
      <c r="D6" s="31">
        <v>3</v>
      </c>
      <c r="E6" s="31">
        <v>4</v>
      </c>
      <c r="F6" s="31">
        <v>5</v>
      </c>
      <c r="G6" s="31">
        <v>6</v>
      </c>
      <c r="H6" s="31">
        <v>7</v>
      </c>
      <c r="I6" s="31">
        <v>8</v>
      </c>
      <c r="J6" s="31">
        <v>9</v>
      </c>
      <c r="K6" s="31">
        <v>10</v>
      </c>
      <c r="L6" s="31">
        <v>11</v>
      </c>
      <c r="M6" s="31">
        <v>12</v>
      </c>
      <c r="N6" s="31">
        <v>13</v>
      </c>
      <c r="O6" s="31">
        <v>14</v>
      </c>
      <c r="P6" s="31">
        <v>15</v>
      </c>
      <c r="Q6" s="31">
        <v>16</v>
      </c>
      <c r="R6" s="31">
        <v>17</v>
      </c>
      <c r="S6" s="263"/>
      <c r="T6" s="29"/>
      <c r="U6" s="32"/>
      <c r="V6" s="32"/>
      <c r="W6" s="32"/>
      <c r="X6" s="32"/>
      <c r="Y6" s="32"/>
      <c r="Z6" s="32"/>
      <c r="AA6" s="32"/>
      <c r="AB6" s="32"/>
      <c r="AC6" s="32"/>
    </row>
    <row r="7" spans="1:29" ht="12.75">
      <c r="A7" s="36" t="s">
        <v>71</v>
      </c>
      <c r="B7" s="36">
        <v>36</v>
      </c>
      <c r="C7" s="36">
        <v>36</v>
      </c>
      <c r="D7" s="36">
        <v>36</v>
      </c>
      <c r="E7" s="36">
        <v>36</v>
      </c>
      <c r="F7" s="36">
        <v>36</v>
      </c>
      <c r="G7" s="36">
        <v>36</v>
      </c>
      <c r="H7" s="36">
        <v>36</v>
      </c>
      <c r="I7" s="36">
        <v>36</v>
      </c>
      <c r="J7" s="36">
        <v>36</v>
      </c>
      <c r="K7" s="36">
        <v>36</v>
      </c>
      <c r="L7" s="36">
        <v>36</v>
      </c>
      <c r="M7" s="36">
        <v>36</v>
      </c>
      <c r="N7" s="36">
        <v>36</v>
      </c>
      <c r="O7" s="36">
        <v>36</v>
      </c>
      <c r="P7" s="36">
        <v>36</v>
      </c>
      <c r="Q7" s="36">
        <v>36</v>
      </c>
      <c r="R7" s="36">
        <v>36</v>
      </c>
      <c r="S7" s="36">
        <f>SUM(B7:R7)</f>
        <v>612</v>
      </c>
      <c r="T7" s="33"/>
      <c r="U7" s="33"/>
      <c r="V7" s="34"/>
      <c r="W7" s="35"/>
      <c r="X7" s="35"/>
      <c r="Y7" s="35"/>
      <c r="Z7" s="35"/>
      <c r="AA7" s="35"/>
      <c r="AB7" s="35"/>
      <c r="AC7" s="35"/>
    </row>
    <row r="8" spans="1:29" ht="12.75">
      <c r="A8" s="36" t="s">
        <v>72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>
        <f>SUM(B8:R8)</f>
        <v>0</v>
      </c>
      <c r="T8" s="33"/>
      <c r="U8" s="33"/>
      <c r="V8" s="34"/>
      <c r="W8" s="35"/>
      <c r="X8" s="35"/>
      <c r="Y8" s="35"/>
      <c r="Z8" s="35"/>
      <c r="AA8" s="35"/>
      <c r="AB8" s="35"/>
      <c r="AC8" s="35"/>
    </row>
    <row r="9" spans="1:29" ht="12.75">
      <c r="A9" s="36" t="s">
        <v>73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>
        <f>SUM(B9:R9)</f>
        <v>0</v>
      </c>
      <c r="T9" s="33"/>
      <c r="U9" s="33"/>
      <c r="V9" s="34"/>
      <c r="W9" s="35"/>
      <c r="X9" s="35"/>
      <c r="Y9" s="35"/>
      <c r="Z9" s="35"/>
      <c r="AA9" s="35"/>
      <c r="AB9" s="35"/>
      <c r="AC9" s="35"/>
    </row>
    <row r="10" spans="1:29" ht="12.75">
      <c r="A10" s="36" t="s">
        <v>83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>
        <f>SUM(B10:R10)</f>
        <v>0</v>
      </c>
      <c r="T10" s="33"/>
      <c r="U10" s="33"/>
      <c r="V10" s="34"/>
      <c r="W10" s="35"/>
      <c r="X10" s="35"/>
      <c r="Y10" s="35"/>
      <c r="Z10" s="35"/>
      <c r="AA10" s="35"/>
      <c r="AB10" s="35"/>
      <c r="AC10" s="35"/>
    </row>
    <row r="11" spans="1:29" ht="12.75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3"/>
      <c r="T11" s="33"/>
      <c r="U11" s="33"/>
      <c r="V11" s="34"/>
      <c r="W11" s="35"/>
      <c r="X11" s="35"/>
      <c r="Y11" s="35"/>
      <c r="Z11" s="35"/>
      <c r="AA11" s="35"/>
      <c r="AB11" s="35"/>
      <c r="AC11" s="35"/>
    </row>
    <row r="12" spans="1:29" ht="12.75">
      <c r="A12" s="27" t="s">
        <v>9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3"/>
      <c r="T12" s="33"/>
      <c r="U12" s="33"/>
      <c r="V12" s="34"/>
      <c r="W12" s="35"/>
      <c r="X12" s="35"/>
      <c r="Y12" s="35"/>
      <c r="Z12" s="35"/>
      <c r="AA12" s="35"/>
      <c r="AB12" s="35"/>
      <c r="AC12" s="35"/>
    </row>
    <row r="13" spans="1:29" ht="12.75">
      <c r="A13" s="90" t="s">
        <v>64</v>
      </c>
      <c r="B13" s="273" t="s">
        <v>74</v>
      </c>
      <c r="C13" s="273"/>
      <c r="D13" s="273"/>
      <c r="E13" s="273"/>
      <c r="F13" s="273" t="s">
        <v>75</v>
      </c>
      <c r="G13" s="273"/>
      <c r="H13" s="273"/>
      <c r="I13" s="273"/>
      <c r="J13" s="273" t="s">
        <v>76</v>
      </c>
      <c r="K13" s="273"/>
      <c r="L13" s="273"/>
      <c r="M13" s="273"/>
      <c r="N13" s="273"/>
      <c r="O13" s="273" t="s">
        <v>77</v>
      </c>
      <c r="P13" s="273"/>
      <c r="Q13" s="273"/>
      <c r="R13" s="273"/>
      <c r="S13" s="273" t="s">
        <v>78</v>
      </c>
      <c r="T13" s="273"/>
      <c r="U13" s="273"/>
      <c r="V13" s="273"/>
      <c r="W13" s="273"/>
      <c r="X13" s="273" t="s">
        <v>79</v>
      </c>
      <c r="Y13" s="273"/>
      <c r="Z13" s="273"/>
      <c r="AA13" s="273"/>
      <c r="AB13" s="263" t="s">
        <v>80</v>
      </c>
      <c r="AC13" s="263" t="s">
        <v>81</v>
      </c>
    </row>
    <row r="14" spans="1:29" ht="33.75" customHeight="1">
      <c r="A14" s="90" t="s">
        <v>70</v>
      </c>
      <c r="B14" s="31"/>
      <c r="C14" s="31"/>
      <c r="D14" s="31">
        <v>18</v>
      </c>
      <c r="E14" s="31">
        <v>19</v>
      </c>
      <c r="F14" s="31">
        <v>20</v>
      </c>
      <c r="G14" s="31">
        <v>21</v>
      </c>
      <c r="H14" s="31">
        <v>22</v>
      </c>
      <c r="I14" s="31">
        <v>23</v>
      </c>
      <c r="J14" s="31">
        <v>24</v>
      </c>
      <c r="K14" s="36">
        <v>25</v>
      </c>
      <c r="L14" s="31">
        <v>26</v>
      </c>
      <c r="M14" s="31">
        <v>27</v>
      </c>
      <c r="N14" s="31">
        <v>28</v>
      </c>
      <c r="O14" s="31">
        <v>29</v>
      </c>
      <c r="P14" s="31">
        <v>30</v>
      </c>
      <c r="Q14" s="31">
        <v>31</v>
      </c>
      <c r="R14" s="31">
        <v>32</v>
      </c>
      <c r="S14" s="31">
        <v>33</v>
      </c>
      <c r="T14" s="31">
        <v>34</v>
      </c>
      <c r="U14" s="31">
        <v>35</v>
      </c>
      <c r="V14" s="31">
        <v>36</v>
      </c>
      <c r="W14" s="31">
        <v>37</v>
      </c>
      <c r="X14" s="31">
        <v>38</v>
      </c>
      <c r="Y14" s="31">
        <v>39</v>
      </c>
      <c r="Z14" s="31">
        <v>40</v>
      </c>
      <c r="AA14" s="31">
        <v>41</v>
      </c>
      <c r="AB14" s="263"/>
      <c r="AC14" s="263"/>
    </row>
    <row r="15" spans="1:29" ht="12.75">
      <c r="A15" s="36" t="s">
        <v>71</v>
      </c>
      <c r="B15" s="265" t="s">
        <v>82</v>
      </c>
      <c r="C15" s="266"/>
      <c r="D15" s="36">
        <v>36</v>
      </c>
      <c r="E15" s="36">
        <v>36</v>
      </c>
      <c r="F15" s="36">
        <v>36</v>
      </c>
      <c r="G15" s="36">
        <v>36</v>
      </c>
      <c r="H15" s="36">
        <v>36</v>
      </c>
      <c r="I15" s="36">
        <v>36</v>
      </c>
      <c r="J15" s="36">
        <v>36</v>
      </c>
      <c r="K15" s="36">
        <v>36</v>
      </c>
      <c r="L15" s="36">
        <v>36</v>
      </c>
      <c r="M15" s="36">
        <v>36</v>
      </c>
      <c r="N15" s="36">
        <v>36</v>
      </c>
      <c r="O15" s="36">
        <v>36</v>
      </c>
      <c r="P15" s="36">
        <v>36</v>
      </c>
      <c r="Q15" s="36">
        <v>36</v>
      </c>
      <c r="R15" s="36">
        <v>36</v>
      </c>
      <c r="S15" s="36">
        <v>36</v>
      </c>
      <c r="T15" s="36">
        <v>36</v>
      </c>
      <c r="U15" s="36">
        <v>36</v>
      </c>
      <c r="V15" s="36">
        <v>36</v>
      </c>
      <c r="W15" s="36">
        <v>36</v>
      </c>
      <c r="X15" s="36">
        <v>36</v>
      </c>
      <c r="Y15" s="36">
        <v>36</v>
      </c>
      <c r="Z15" s="36">
        <v>36</v>
      </c>
      <c r="AA15" s="36">
        <v>24</v>
      </c>
      <c r="AB15" s="36">
        <f>SUM(D15:AA15)</f>
        <v>852</v>
      </c>
      <c r="AC15" s="36">
        <f>SUM(S7,AB15)</f>
        <v>1464</v>
      </c>
    </row>
    <row r="16" spans="1:29" ht="12.75">
      <c r="A16" s="36" t="s">
        <v>72</v>
      </c>
      <c r="B16" s="267"/>
      <c r="C16" s="268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50"/>
      <c r="X16" s="36"/>
      <c r="Y16" s="36"/>
      <c r="Z16" s="36"/>
      <c r="AA16" s="36"/>
      <c r="AB16" s="36">
        <f>SUM(D16:Z16)</f>
        <v>0</v>
      </c>
      <c r="AC16" s="36">
        <f>S8+AB16</f>
        <v>0</v>
      </c>
    </row>
    <row r="17" spans="1:29" ht="12.75">
      <c r="A17" s="36" t="s">
        <v>73</v>
      </c>
      <c r="B17" s="267"/>
      <c r="C17" s="268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50"/>
      <c r="X17" s="36"/>
      <c r="Y17" s="36"/>
      <c r="Z17" s="36"/>
      <c r="AA17" s="36"/>
      <c r="AB17" s="36">
        <f>SUM(D17:AA17)</f>
        <v>0</v>
      </c>
      <c r="AC17" s="36">
        <f>S9+AB17</f>
        <v>0</v>
      </c>
    </row>
    <row r="18" spans="1:29" ht="12.75">
      <c r="A18" s="36" t="s">
        <v>83</v>
      </c>
      <c r="B18" s="269"/>
      <c r="C18" s="270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>
        <v>12</v>
      </c>
      <c r="AB18" s="36">
        <f>SUM(D18:AA18)</f>
        <v>12</v>
      </c>
      <c r="AC18" s="36">
        <v>12</v>
      </c>
    </row>
    <row r="19" spans="1:29" ht="12.75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7"/>
      <c r="AB19" s="33"/>
      <c r="AC19" s="33"/>
    </row>
    <row r="20" spans="1:29" ht="18">
      <c r="A20" s="21" t="s">
        <v>84</v>
      </c>
      <c r="B20" s="22"/>
      <c r="C20" s="22"/>
      <c r="D20" s="22"/>
      <c r="E20" s="22"/>
      <c r="F20" s="23"/>
      <c r="G20" s="22"/>
      <c r="H20" s="22"/>
      <c r="I20" s="22"/>
      <c r="J20" s="23"/>
      <c r="K20" s="25"/>
      <c r="L20" s="22"/>
      <c r="M20" s="22"/>
      <c r="N20" s="22"/>
      <c r="O20" s="22"/>
      <c r="P20" s="22"/>
      <c r="Q20" s="22"/>
      <c r="R20" s="22"/>
      <c r="S20" s="22"/>
      <c r="T20" s="24"/>
      <c r="U20" s="24"/>
      <c r="V20" s="25"/>
      <c r="W20" s="22"/>
      <c r="X20" s="25"/>
      <c r="Y20" s="25"/>
      <c r="Z20" s="25"/>
      <c r="AA20" s="25"/>
      <c r="AB20" s="26"/>
      <c r="AC20" s="26"/>
    </row>
    <row r="21" spans="1:29" ht="12.75">
      <c r="A21" s="27" t="s">
        <v>10</v>
      </c>
      <c r="B21" s="38"/>
      <c r="C21" s="24"/>
      <c r="D21" s="24"/>
      <c r="E21" s="28"/>
      <c r="F21" s="38"/>
      <c r="G21" s="28"/>
      <c r="H21" s="24"/>
      <c r="I21" s="28"/>
      <c r="J21" s="38"/>
      <c r="K21" s="3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</row>
    <row r="22" spans="1:29" ht="12.75">
      <c r="A22" s="90" t="s">
        <v>64</v>
      </c>
      <c r="B22" s="273" t="s">
        <v>65</v>
      </c>
      <c r="C22" s="273"/>
      <c r="D22" s="273"/>
      <c r="E22" s="273"/>
      <c r="F22" s="273" t="s">
        <v>66</v>
      </c>
      <c r="G22" s="273"/>
      <c r="H22" s="273"/>
      <c r="I22" s="273"/>
      <c r="J22" s="273"/>
      <c r="K22" s="273" t="s">
        <v>67</v>
      </c>
      <c r="L22" s="273"/>
      <c r="M22" s="273"/>
      <c r="N22" s="273"/>
      <c r="O22" s="273" t="s">
        <v>68</v>
      </c>
      <c r="P22" s="273"/>
      <c r="Q22" s="273"/>
      <c r="R22" s="273"/>
      <c r="S22" s="263" t="s">
        <v>85</v>
      </c>
      <c r="T22" s="29"/>
      <c r="U22" s="29"/>
      <c r="V22" s="274"/>
      <c r="W22" s="30"/>
      <c r="X22" s="271"/>
      <c r="Y22" s="271"/>
      <c r="Z22" s="271"/>
      <c r="AA22" s="271"/>
      <c r="AB22" s="271"/>
      <c r="AC22" s="30"/>
    </row>
    <row r="23" spans="1:29" ht="37.5" customHeight="1">
      <c r="A23" s="90" t="s">
        <v>70</v>
      </c>
      <c r="B23" s="31">
        <v>1</v>
      </c>
      <c r="C23" s="31">
        <v>2</v>
      </c>
      <c r="D23" s="31">
        <v>3</v>
      </c>
      <c r="E23" s="31">
        <v>4</v>
      </c>
      <c r="F23" s="31">
        <v>5</v>
      </c>
      <c r="G23" s="31">
        <v>6</v>
      </c>
      <c r="H23" s="31">
        <v>7</v>
      </c>
      <c r="I23" s="31">
        <v>8</v>
      </c>
      <c r="J23" s="31">
        <v>9</v>
      </c>
      <c r="K23" s="31">
        <v>10</v>
      </c>
      <c r="L23" s="31">
        <v>11</v>
      </c>
      <c r="M23" s="31">
        <v>12</v>
      </c>
      <c r="N23" s="31">
        <v>13</v>
      </c>
      <c r="O23" s="31">
        <v>14</v>
      </c>
      <c r="P23" s="31">
        <v>15</v>
      </c>
      <c r="Q23" s="31">
        <v>16</v>
      </c>
      <c r="R23" s="31">
        <v>17</v>
      </c>
      <c r="S23" s="263"/>
      <c r="T23" s="29"/>
      <c r="U23" s="29"/>
      <c r="V23" s="274"/>
      <c r="W23" s="30"/>
      <c r="X23" s="39"/>
      <c r="Y23" s="39"/>
      <c r="Z23" s="39"/>
      <c r="AA23" s="39"/>
      <c r="AB23" s="39"/>
      <c r="AC23" s="39"/>
    </row>
    <row r="24" spans="1:29" ht="12.75">
      <c r="A24" s="36" t="s">
        <v>71</v>
      </c>
      <c r="B24" s="36">
        <v>36</v>
      </c>
      <c r="C24" s="36">
        <v>36</v>
      </c>
      <c r="D24" s="36">
        <v>36</v>
      </c>
      <c r="E24" s="36">
        <v>36</v>
      </c>
      <c r="F24" s="36">
        <v>36</v>
      </c>
      <c r="G24" s="36">
        <v>36</v>
      </c>
      <c r="H24" s="36">
        <v>36</v>
      </c>
      <c r="I24" s="36">
        <v>36</v>
      </c>
      <c r="J24" s="36">
        <v>36</v>
      </c>
      <c r="K24" s="36">
        <v>36</v>
      </c>
      <c r="L24" s="36">
        <v>36</v>
      </c>
      <c r="M24" s="36">
        <v>36</v>
      </c>
      <c r="N24" s="36">
        <v>36</v>
      </c>
      <c r="O24" s="36">
        <v>36</v>
      </c>
      <c r="P24" s="36">
        <v>36</v>
      </c>
      <c r="Q24" s="36">
        <v>36</v>
      </c>
      <c r="R24" s="36">
        <v>36</v>
      </c>
      <c r="S24" s="36">
        <f>SUM(B24:R24)</f>
        <v>612</v>
      </c>
      <c r="T24" s="33"/>
      <c r="U24" s="33"/>
      <c r="V24" s="272"/>
      <c r="W24" s="35"/>
      <c r="X24" s="35"/>
      <c r="Y24" s="35"/>
      <c r="Z24" s="35"/>
      <c r="AA24" s="35"/>
      <c r="AB24" s="35"/>
      <c r="AC24" s="35"/>
    </row>
    <row r="25" spans="1:29" ht="12.75">
      <c r="A25" s="36" t="s">
        <v>72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>
        <f>SUM(B25:R25)</f>
        <v>0</v>
      </c>
      <c r="T25" s="33"/>
      <c r="U25" s="33"/>
      <c r="V25" s="272"/>
      <c r="W25" s="35"/>
      <c r="X25" s="35"/>
      <c r="Y25" s="35"/>
      <c r="Z25" s="35"/>
      <c r="AA25" s="35"/>
      <c r="AB25" s="35"/>
      <c r="AC25" s="35"/>
    </row>
    <row r="26" spans="1:29" ht="12.75">
      <c r="A26" s="36" t="s">
        <v>73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91"/>
      <c r="M26" s="36"/>
      <c r="N26" s="36"/>
      <c r="O26" s="36"/>
      <c r="P26" s="36"/>
      <c r="Q26" s="36"/>
      <c r="R26" s="36"/>
      <c r="S26" s="36">
        <f>SUM(B26:R26)</f>
        <v>0</v>
      </c>
      <c r="T26" s="33"/>
      <c r="U26" s="33"/>
      <c r="V26" s="272"/>
      <c r="W26" s="35"/>
      <c r="X26" s="35"/>
      <c r="Y26" s="35"/>
      <c r="Z26" s="35"/>
      <c r="AA26" s="35"/>
      <c r="AB26" s="35"/>
      <c r="AC26" s="35"/>
    </row>
    <row r="27" spans="1:29" ht="12.75">
      <c r="A27" s="36" t="s">
        <v>83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91"/>
      <c r="M27" s="36"/>
      <c r="N27" s="36"/>
      <c r="O27" s="36"/>
      <c r="P27" s="36"/>
      <c r="Q27" s="36"/>
      <c r="R27" s="36"/>
      <c r="S27" s="36">
        <v>0</v>
      </c>
      <c r="T27" s="33"/>
      <c r="U27" s="33"/>
      <c r="V27" s="34"/>
      <c r="W27" s="35"/>
      <c r="X27" s="35"/>
      <c r="Y27" s="35"/>
      <c r="Z27" s="35"/>
      <c r="AA27" s="35"/>
      <c r="AB27" s="35"/>
      <c r="AC27" s="35"/>
    </row>
    <row r="28" spans="1:29" ht="12.75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40"/>
      <c r="M28" s="35"/>
      <c r="N28" s="35"/>
      <c r="O28" s="35"/>
      <c r="P28" s="35"/>
      <c r="Q28" s="35"/>
      <c r="R28" s="35"/>
      <c r="S28" s="33"/>
      <c r="T28" s="33"/>
      <c r="U28" s="33"/>
      <c r="V28" s="34"/>
      <c r="W28" s="35"/>
      <c r="X28" s="35"/>
      <c r="Y28" s="35"/>
      <c r="Z28" s="35"/>
      <c r="AA28" s="35"/>
      <c r="AB28" s="35"/>
      <c r="AC28" s="35"/>
    </row>
    <row r="29" spans="1:29" ht="12.75">
      <c r="A29" s="27" t="s">
        <v>11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40"/>
      <c r="M29" s="35"/>
      <c r="N29" s="35"/>
      <c r="O29" s="35"/>
      <c r="P29" s="35"/>
      <c r="Q29" s="35"/>
      <c r="R29" s="35"/>
      <c r="S29" s="33"/>
      <c r="T29" s="33"/>
      <c r="U29" s="33"/>
      <c r="V29" s="34"/>
      <c r="W29" s="35"/>
      <c r="X29" s="35"/>
      <c r="Y29" s="35"/>
      <c r="Z29" s="35"/>
      <c r="AA29" s="35"/>
      <c r="AB29" s="35"/>
      <c r="AC29" s="35"/>
    </row>
    <row r="30" spans="1:29" ht="12.75">
      <c r="A30" s="90" t="s">
        <v>64</v>
      </c>
      <c r="B30" s="273" t="s">
        <v>74</v>
      </c>
      <c r="C30" s="273"/>
      <c r="D30" s="273"/>
      <c r="E30" s="273"/>
      <c r="F30" s="273"/>
      <c r="G30" s="273" t="s">
        <v>75</v>
      </c>
      <c r="H30" s="273"/>
      <c r="I30" s="273"/>
      <c r="J30" s="273"/>
      <c r="K30" s="273" t="s">
        <v>76</v>
      </c>
      <c r="L30" s="273"/>
      <c r="M30" s="273"/>
      <c r="N30" s="273"/>
      <c r="O30" s="273" t="s">
        <v>77</v>
      </c>
      <c r="P30" s="273"/>
      <c r="Q30" s="273"/>
      <c r="R30" s="273"/>
      <c r="S30" s="273"/>
      <c r="T30" s="273" t="s">
        <v>78</v>
      </c>
      <c r="U30" s="273"/>
      <c r="V30" s="273"/>
      <c r="W30" s="273"/>
      <c r="X30" s="273" t="s">
        <v>79</v>
      </c>
      <c r="Y30" s="273"/>
      <c r="Z30" s="273"/>
      <c r="AA30" s="273"/>
      <c r="AB30" s="263" t="s">
        <v>86</v>
      </c>
      <c r="AC30" s="263" t="s">
        <v>87</v>
      </c>
    </row>
    <row r="31" spans="1:29" ht="36" customHeight="1">
      <c r="A31" s="90" t="s">
        <v>70</v>
      </c>
      <c r="B31" s="264"/>
      <c r="C31" s="264"/>
      <c r="D31" s="31">
        <v>18</v>
      </c>
      <c r="E31" s="31">
        <v>19</v>
      </c>
      <c r="F31" s="31">
        <v>20</v>
      </c>
      <c r="G31" s="31">
        <v>21</v>
      </c>
      <c r="H31" s="31">
        <v>22</v>
      </c>
      <c r="I31" s="31">
        <v>23</v>
      </c>
      <c r="J31" s="31">
        <v>24</v>
      </c>
      <c r="K31" s="31">
        <v>25</v>
      </c>
      <c r="L31" s="31">
        <v>26</v>
      </c>
      <c r="M31" s="36">
        <v>27</v>
      </c>
      <c r="N31" s="31">
        <v>28</v>
      </c>
      <c r="O31" s="31">
        <v>29</v>
      </c>
      <c r="P31" s="31">
        <v>30</v>
      </c>
      <c r="Q31" s="31">
        <v>31</v>
      </c>
      <c r="R31" s="31">
        <v>32</v>
      </c>
      <c r="S31" s="31">
        <v>33</v>
      </c>
      <c r="T31" s="31">
        <v>34</v>
      </c>
      <c r="U31" s="31">
        <v>35</v>
      </c>
      <c r="V31" s="31">
        <v>36</v>
      </c>
      <c r="W31" s="31">
        <v>37</v>
      </c>
      <c r="X31" s="31">
        <v>38</v>
      </c>
      <c r="Y31" s="31">
        <v>39</v>
      </c>
      <c r="Z31" s="31">
        <v>40</v>
      </c>
      <c r="AA31" s="31">
        <v>41</v>
      </c>
      <c r="AB31" s="263"/>
      <c r="AC31" s="263"/>
    </row>
    <row r="32" spans="1:29" ht="12.75">
      <c r="A32" s="36" t="s">
        <v>71</v>
      </c>
      <c r="B32" s="265" t="s">
        <v>82</v>
      </c>
      <c r="C32" s="266"/>
      <c r="D32" s="36">
        <v>36</v>
      </c>
      <c r="E32" s="36">
        <v>36</v>
      </c>
      <c r="F32" s="36">
        <v>36</v>
      </c>
      <c r="G32" s="36">
        <v>36</v>
      </c>
      <c r="H32" s="36">
        <v>36</v>
      </c>
      <c r="I32" s="36">
        <v>36</v>
      </c>
      <c r="J32" s="36">
        <v>36</v>
      </c>
      <c r="K32" s="36">
        <v>36</v>
      </c>
      <c r="L32" s="36">
        <v>36</v>
      </c>
      <c r="M32" s="36">
        <v>30</v>
      </c>
      <c r="N32" s="36">
        <v>30</v>
      </c>
      <c r="O32" s="36">
        <v>30</v>
      </c>
      <c r="P32" s="36">
        <v>30</v>
      </c>
      <c r="Q32" s="36">
        <v>30</v>
      </c>
      <c r="R32" s="36">
        <v>30</v>
      </c>
      <c r="S32" s="36">
        <v>30</v>
      </c>
      <c r="T32" s="36">
        <v>30</v>
      </c>
      <c r="U32" s="36">
        <v>30</v>
      </c>
      <c r="V32" s="36">
        <v>30</v>
      </c>
      <c r="W32" s="36">
        <v>30</v>
      </c>
      <c r="X32" s="36">
        <v>30</v>
      </c>
      <c r="Y32" s="36"/>
      <c r="Z32" s="36"/>
      <c r="AA32" s="36">
        <v>30</v>
      </c>
      <c r="AB32" s="36">
        <f>SUM(D32:AA32)</f>
        <v>714</v>
      </c>
      <c r="AC32" s="36">
        <f>S24+AB32</f>
        <v>1326</v>
      </c>
    </row>
    <row r="33" spans="1:29" ht="12.75">
      <c r="A33" s="36" t="s">
        <v>72</v>
      </c>
      <c r="B33" s="267"/>
      <c r="C33" s="268"/>
      <c r="D33" s="36"/>
      <c r="E33" s="36"/>
      <c r="F33" s="36"/>
      <c r="G33" s="36"/>
      <c r="H33" s="36"/>
      <c r="I33" s="36"/>
      <c r="J33" s="36"/>
      <c r="K33" s="36"/>
      <c r="L33" s="36"/>
      <c r="M33" s="36">
        <v>6</v>
      </c>
      <c r="N33" s="36">
        <v>6</v>
      </c>
      <c r="O33" s="36">
        <v>6</v>
      </c>
      <c r="P33" s="36">
        <v>6</v>
      </c>
      <c r="Q33" s="36">
        <v>6</v>
      </c>
      <c r="R33" s="36">
        <v>6</v>
      </c>
      <c r="S33" s="36">
        <v>6</v>
      </c>
      <c r="T33" s="36">
        <v>6</v>
      </c>
      <c r="U33" s="36">
        <v>6</v>
      </c>
      <c r="V33" s="36">
        <v>6</v>
      </c>
      <c r="W33" s="36">
        <v>6</v>
      </c>
      <c r="X33" s="36">
        <v>6</v>
      </c>
      <c r="Y33" s="36"/>
      <c r="Z33" s="36"/>
      <c r="AA33" s="36"/>
      <c r="AB33" s="36">
        <f>SUM(D33:AA33)</f>
        <v>72</v>
      </c>
      <c r="AC33" s="36">
        <f>S25+AB33</f>
        <v>72</v>
      </c>
    </row>
    <row r="34" spans="1:29" ht="12.75">
      <c r="A34" s="36" t="s">
        <v>73</v>
      </c>
      <c r="B34" s="267"/>
      <c r="C34" s="268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14"/>
      <c r="V34" s="36"/>
      <c r="W34" s="36"/>
      <c r="X34" s="36"/>
      <c r="Y34" s="36">
        <v>36</v>
      </c>
      <c r="Z34" s="36">
        <v>36</v>
      </c>
      <c r="AA34" s="36"/>
      <c r="AB34" s="36">
        <f>SUM(D34:AA34)</f>
        <v>72</v>
      </c>
      <c r="AC34" s="36">
        <f>S26+AB34</f>
        <v>72</v>
      </c>
    </row>
    <row r="35" spans="1:29" ht="12.75">
      <c r="A35" s="36" t="s">
        <v>153</v>
      </c>
      <c r="B35" s="267"/>
      <c r="C35" s="268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50"/>
      <c r="S35" s="50"/>
      <c r="T35" s="36"/>
      <c r="U35" s="99"/>
      <c r="V35" s="36"/>
      <c r="W35" s="36"/>
      <c r="X35" s="36"/>
      <c r="Y35" s="36"/>
      <c r="Z35" s="36"/>
      <c r="AA35" s="36"/>
      <c r="AB35" s="36">
        <f>SUM(D35:AA35)</f>
        <v>0</v>
      </c>
      <c r="AC35" s="36">
        <f>AB35</f>
        <v>0</v>
      </c>
    </row>
    <row r="36" spans="1:29" ht="12.75">
      <c r="A36" s="36" t="s">
        <v>83</v>
      </c>
      <c r="B36" s="269"/>
      <c r="C36" s="270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99"/>
      <c r="V36" s="36"/>
      <c r="W36" s="36"/>
      <c r="X36" s="36"/>
      <c r="Y36" s="36"/>
      <c r="Z36" s="36"/>
      <c r="AA36" s="36">
        <v>6</v>
      </c>
      <c r="AB36" s="36">
        <f>SUM(D36:AA36)</f>
        <v>6</v>
      </c>
      <c r="AC36" s="36">
        <f>S27+AB36</f>
        <v>6</v>
      </c>
    </row>
    <row r="37" spans="1:29" ht="12.75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7"/>
      <c r="AA37" s="37"/>
      <c r="AB37" s="33"/>
      <c r="AC37" s="33"/>
    </row>
    <row r="38" spans="1:29" ht="18">
      <c r="A38" s="42" t="s">
        <v>88</v>
      </c>
      <c r="B38" s="24"/>
      <c r="C38" s="24"/>
      <c r="D38" s="24"/>
      <c r="E38" s="24"/>
      <c r="F38" s="28"/>
      <c r="G38" s="24"/>
      <c r="H38" s="24"/>
      <c r="I38" s="24"/>
      <c r="J38" s="28"/>
      <c r="K38" s="25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5"/>
      <c r="W38" s="22"/>
      <c r="X38" s="25"/>
      <c r="Y38" s="25"/>
      <c r="Z38" s="25"/>
      <c r="AA38" s="25"/>
      <c r="AB38" s="26"/>
      <c r="AC38" s="26"/>
    </row>
    <row r="39" spans="1:29" ht="12.75">
      <c r="A39" s="27" t="s">
        <v>12</v>
      </c>
      <c r="B39" s="38"/>
      <c r="C39" s="24"/>
      <c r="D39" s="24"/>
      <c r="E39" s="28"/>
      <c r="F39" s="38"/>
      <c r="G39" s="28"/>
      <c r="H39" s="24"/>
      <c r="I39" s="28"/>
      <c r="J39" s="38"/>
      <c r="K39" s="3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</row>
    <row r="40" spans="1:29" ht="12.75">
      <c r="A40" s="90" t="s">
        <v>64</v>
      </c>
      <c r="B40" s="273" t="s">
        <v>65</v>
      </c>
      <c r="C40" s="273"/>
      <c r="D40" s="273"/>
      <c r="E40" s="273"/>
      <c r="F40" s="273" t="s">
        <v>66</v>
      </c>
      <c r="G40" s="273"/>
      <c r="H40" s="273"/>
      <c r="I40" s="273"/>
      <c r="J40" s="273"/>
      <c r="K40" s="273" t="s">
        <v>67</v>
      </c>
      <c r="L40" s="273"/>
      <c r="M40" s="273"/>
      <c r="N40" s="273"/>
      <c r="O40" s="273" t="s">
        <v>68</v>
      </c>
      <c r="P40" s="273"/>
      <c r="Q40" s="273"/>
      <c r="R40" s="273"/>
      <c r="S40" s="263" t="s">
        <v>104</v>
      </c>
      <c r="T40" s="29"/>
      <c r="U40" s="29"/>
      <c r="V40" s="274"/>
      <c r="W40" s="30"/>
      <c r="X40" s="271"/>
      <c r="Y40" s="271"/>
      <c r="Z40" s="271"/>
      <c r="AA40" s="271"/>
      <c r="AB40" s="271"/>
      <c r="AC40" s="30"/>
    </row>
    <row r="41" spans="1:29" ht="37.5" customHeight="1">
      <c r="A41" s="90" t="s">
        <v>70</v>
      </c>
      <c r="B41" s="31">
        <v>1</v>
      </c>
      <c r="C41" s="31">
        <v>2</v>
      </c>
      <c r="D41" s="31">
        <v>3</v>
      </c>
      <c r="E41" s="31">
        <v>4</v>
      </c>
      <c r="F41" s="31">
        <v>5</v>
      </c>
      <c r="G41" s="31">
        <v>6</v>
      </c>
      <c r="H41" s="31">
        <v>7</v>
      </c>
      <c r="I41" s="31">
        <v>8</v>
      </c>
      <c r="J41" s="31">
        <v>9</v>
      </c>
      <c r="K41" s="31">
        <v>10</v>
      </c>
      <c r="L41" s="31">
        <v>11</v>
      </c>
      <c r="M41" s="31">
        <v>12</v>
      </c>
      <c r="N41" s="31">
        <v>13</v>
      </c>
      <c r="O41" s="31">
        <v>14</v>
      </c>
      <c r="P41" s="31">
        <v>15</v>
      </c>
      <c r="Q41" s="31">
        <v>16</v>
      </c>
      <c r="R41" s="31">
        <v>17</v>
      </c>
      <c r="S41" s="263"/>
      <c r="T41" s="29"/>
      <c r="U41" s="29"/>
      <c r="V41" s="274"/>
      <c r="W41" s="30"/>
      <c r="X41" s="39"/>
      <c r="Y41" s="39"/>
      <c r="Z41" s="39"/>
      <c r="AA41" s="39"/>
      <c r="AB41" s="39"/>
      <c r="AC41" s="39"/>
    </row>
    <row r="42" spans="1:29" ht="12.75">
      <c r="A42" s="36" t="s">
        <v>71</v>
      </c>
      <c r="B42" s="36">
        <v>36</v>
      </c>
      <c r="C42" s="36">
        <v>36</v>
      </c>
      <c r="D42" s="36">
        <v>30</v>
      </c>
      <c r="E42" s="36">
        <v>30</v>
      </c>
      <c r="F42" s="36">
        <v>30</v>
      </c>
      <c r="G42" s="36">
        <v>30</v>
      </c>
      <c r="H42" s="36">
        <v>30</v>
      </c>
      <c r="I42" s="36">
        <v>30</v>
      </c>
      <c r="J42" s="36">
        <v>30</v>
      </c>
      <c r="K42" s="36">
        <v>30</v>
      </c>
      <c r="L42" s="36">
        <v>30</v>
      </c>
      <c r="M42" s="36">
        <v>30</v>
      </c>
      <c r="N42" s="36">
        <v>30</v>
      </c>
      <c r="O42" s="36">
        <v>30</v>
      </c>
      <c r="P42" s="36"/>
      <c r="Q42" s="36"/>
      <c r="R42" s="36">
        <v>24</v>
      </c>
      <c r="S42" s="36">
        <f>SUM(B42:R42)</f>
        <v>456</v>
      </c>
      <c r="T42" s="33"/>
      <c r="U42" s="33"/>
      <c r="V42" s="272"/>
      <c r="W42" s="35"/>
      <c r="X42" s="35"/>
      <c r="Y42" s="35"/>
      <c r="Z42" s="35"/>
      <c r="AA42" s="35"/>
      <c r="AB42" s="35"/>
      <c r="AC42" s="35"/>
    </row>
    <row r="43" spans="1:29" ht="12.75">
      <c r="A43" s="36" t="s">
        <v>72</v>
      </c>
      <c r="B43" s="36"/>
      <c r="C43" s="36"/>
      <c r="D43" s="36">
        <v>6</v>
      </c>
      <c r="E43" s="36">
        <v>6</v>
      </c>
      <c r="F43" s="36">
        <v>6</v>
      </c>
      <c r="G43" s="36">
        <v>6</v>
      </c>
      <c r="H43" s="36">
        <v>6</v>
      </c>
      <c r="I43" s="36">
        <v>6</v>
      </c>
      <c r="J43" s="36">
        <v>6</v>
      </c>
      <c r="K43" s="36">
        <v>6</v>
      </c>
      <c r="L43" s="36">
        <v>6</v>
      </c>
      <c r="M43" s="36">
        <v>6</v>
      </c>
      <c r="N43" s="36">
        <v>6</v>
      </c>
      <c r="O43" s="36">
        <v>6</v>
      </c>
      <c r="P43" s="36"/>
      <c r="Q43" s="36"/>
      <c r="R43" s="36"/>
      <c r="S43" s="36">
        <f>SUM(B43:R43)</f>
        <v>72</v>
      </c>
      <c r="T43" s="33"/>
      <c r="U43" s="33"/>
      <c r="V43" s="272"/>
      <c r="W43" s="35"/>
      <c r="X43" s="35"/>
      <c r="Y43" s="35"/>
      <c r="Z43" s="35"/>
      <c r="AA43" s="35"/>
      <c r="AB43" s="35"/>
      <c r="AC43" s="35"/>
    </row>
    <row r="44" spans="1:29" ht="12.75">
      <c r="A44" s="36" t="s">
        <v>73</v>
      </c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>
        <v>36</v>
      </c>
      <c r="Q44" s="36">
        <v>36</v>
      </c>
      <c r="R44" s="50"/>
      <c r="S44" s="36">
        <f>SUM(B44:R44)</f>
        <v>72</v>
      </c>
      <c r="T44" s="33"/>
      <c r="U44" s="33"/>
      <c r="V44" s="272"/>
      <c r="W44" s="35"/>
      <c r="X44" s="35"/>
      <c r="Y44" s="35"/>
      <c r="Z44" s="35"/>
      <c r="AA44" s="35"/>
      <c r="AB44" s="35"/>
      <c r="AC44" s="35"/>
    </row>
    <row r="45" spans="1:29" ht="12.75">
      <c r="A45" s="36" t="s">
        <v>83</v>
      </c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91"/>
      <c r="M45" s="36"/>
      <c r="N45" s="36"/>
      <c r="O45" s="36"/>
      <c r="P45" s="36"/>
      <c r="Q45" s="36"/>
      <c r="R45" s="36">
        <v>12</v>
      </c>
      <c r="S45" s="36">
        <v>12</v>
      </c>
      <c r="T45" s="33"/>
      <c r="U45" s="33"/>
      <c r="V45" s="34"/>
      <c r="W45" s="35"/>
      <c r="X45" s="35"/>
      <c r="Y45" s="35"/>
      <c r="Z45" s="35"/>
      <c r="AA45" s="35"/>
      <c r="AB45" s="35"/>
      <c r="AC45" s="35"/>
    </row>
    <row r="46" spans="1:29" ht="12.75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40"/>
      <c r="M46" s="35"/>
      <c r="N46" s="35"/>
      <c r="O46" s="35"/>
      <c r="P46" s="35"/>
      <c r="Q46" s="35"/>
      <c r="R46" s="35"/>
      <c r="S46" s="33"/>
      <c r="T46" s="33"/>
      <c r="U46" s="33"/>
      <c r="V46" s="34"/>
      <c r="W46" s="35"/>
      <c r="X46" s="35"/>
      <c r="Y46" s="35"/>
      <c r="Z46" s="35"/>
      <c r="AA46" s="35"/>
      <c r="AB46" s="35"/>
      <c r="AC46" s="35"/>
    </row>
    <row r="47" spans="1:29" ht="12.75">
      <c r="A47" s="27" t="s">
        <v>103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40"/>
      <c r="M47" s="35"/>
      <c r="N47" s="35"/>
      <c r="O47" s="35"/>
      <c r="P47" s="35"/>
      <c r="Q47" s="35"/>
      <c r="R47" s="35"/>
      <c r="S47" s="33"/>
      <c r="T47" s="33"/>
      <c r="U47" s="33"/>
      <c r="V47" s="34"/>
      <c r="W47" s="35"/>
      <c r="X47" s="35"/>
      <c r="Y47" s="35"/>
      <c r="Z47" s="35"/>
      <c r="AA47" s="35"/>
      <c r="AB47" s="35"/>
      <c r="AC47" s="35"/>
    </row>
    <row r="48" spans="1:29" ht="12.75">
      <c r="A48" s="90" t="s">
        <v>64</v>
      </c>
      <c r="B48" s="273" t="s">
        <v>74</v>
      </c>
      <c r="C48" s="273"/>
      <c r="D48" s="273"/>
      <c r="E48" s="273"/>
      <c r="F48" s="273"/>
      <c r="G48" s="273" t="s">
        <v>75</v>
      </c>
      <c r="H48" s="273"/>
      <c r="I48" s="273"/>
      <c r="J48" s="273"/>
      <c r="K48" s="273" t="s">
        <v>76</v>
      </c>
      <c r="L48" s="273"/>
      <c r="M48" s="273"/>
      <c r="N48" s="273"/>
      <c r="O48" s="273" t="s">
        <v>77</v>
      </c>
      <c r="P48" s="273"/>
      <c r="Q48" s="273"/>
      <c r="R48" s="273"/>
      <c r="S48" s="273"/>
      <c r="T48" s="273" t="s">
        <v>78</v>
      </c>
      <c r="U48" s="273"/>
      <c r="V48" s="273"/>
      <c r="W48" s="273"/>
      <c r="X48" s="273" t="s">
        <v>79</v>
      </c>
      <c r="Y48" s="273"/>
      <c r="Z48" s="273"/>
      <c r="AA48" s="273"/>
      <c r="AB48" s="263" t="s">
        <v>105</v>
      </c>
      <c r="AC48" s="263" t="s">
        <v>89</v>
      </c>
    </row>
    <row r="49" spans="1:29" ht="36" customHeight="1">
      <c r="A49" s="90" t="s">
        <v>70</v>
      </c>
      <c r="B49" s="264"/>
      <c r="C49" s="264"/>
      <c r="D49" s="31">
        <v>18</v>
      </c>
      <c r="E49" s="31">
        <v>19</v>
      </c>
      <c r="F49" s="31">
        <v>20</v>
      </c>
      <c r="G49" s="31">
        <v>21</v>
      </c>
      <c r="H49" s="31">
        <v>22</v>
      </c>
      <c r="I49" s="31">
        <v>23</v>
      </c>
      <c r="J49" s="31">
        <v>24</v>
      </c>
      <c r="K49" s="31">
        <v>25</v>
      </c>
      <c r="L49" s="31">
        <v>26</v>
      </c>
      <c r="M49" s="36">
        <v>27</v>
      </c>
      <c r="N49" s="31">
        <v>28</v>
      </c>
      <c r="O49" s="31">
        <v>29</v>
      </c>
      <c r="P49" s="31">
        <v>30</v>
      </c>
      <c r="Q49" s="31">
        <v>31</v>
      </c>
      <c r="R49" s="31">
        <v>32</v>
      </c>
      <c r="S49" s="31">
        <v>33</v>
      </c>
      <c r="T49" s="31">
        <v>34</v>
      </c>
      <c r="U49" s="31">
        <v>35</v>
      </c>
      <c r="V49" s="31">
        <v>36</v>
      </c>
      <c r="W49" s="31">
        <v>37</v>
      </c>
      <c r="X49" s="31">
        <v>38</v>
      </c>
      <c r="Y49" s="31">
        <v>39</v>
      </c>
      <c r="Z49" s="31">
        <v>40</v>
      </c>
      <c r="AA49" s="31">
        <v>41</v>
      </c>
      <c r="AB49" s="263"/>
      <c r="AC49" s="263"/>
    </row>
    <row r="50" spans="1:29" ht="12.75">
      <c r="A50" s="36" t="s">
        <v>71</v>
      </c>
      <c r="B50" s="265" t="s">
        <v>82</v>
      </c>
      <c r="C50" s="266"/>
      <c r="D50" s="36">
        <v>36</v>
      </c>
      <c r="E50" s="36">
        <v>36</v>
      </c>
      <c r="F50" s="36">
        <v>36</v>
      </c>
      <c r="G50" s="36">
        <v>36</v>
      </c>
      <c r="H50" s="36">
        <v>36</v>
      </c>
      <c r="I50" s="36">
        <v>36</v>
      </c>
      <c r="J50" s="36">
        <v>36</v>
      </c>
      <c r="K50" s="36">
        <v>36</v>
      </c>
      <c r="L50" s="36">
        <v>36</v>
      </c>
      <c r="M50" s="50">
        <v>30</v>
      </c>
      <c r="N50" s="50">
        <v>30</v>
      </c>
      <c r="O50" s="50">
        <v>30</v>
      </c>
      <c r="P50" s="50">
        <v>30</v>
      </c>
      <c r="Q50" s="50">
        <v>30</v>
      </c>
      <c r="R50" s="50">
        <v>30</v>
      </c>
      <c r="S50" s="50">
        <v>30</v>
      </c>
      <c r="T50" s="50">
        <v>30</v>
      </c>
      <c r="U50" s="50">
        <v>30</v>
      </c>
      <c r="V50" s="50">
        <v>30</v>
      </c>
      <c r="W50" s="50">
        <v>30</v>
      </c>
      <c r="X50" s="50">
        <v>30</v>
      </c>
      <c r="Y50" s="36"/>
      <c r="Z50" s="36"/>
      <c r="AA50" s="36">
        <v>24</v>
      </c>
      <c r="AB50" s="36">
        <f>SUM(D50:AA50)</f>
        <v>708</v>
      </c>
      <c r="AC50" s="36">
        <f>SUM(S42,AB50)</f>
        <v>1164</v>
      </c>
    </row>
    <row r="51" spans="1:29" ht="12.75">
      <c r="A51" s="36" t="s">
        <v>72</v>
      </c>
      <c r="B51" s="267"/>
      <c r="C51" s="268"/>
      <c r="D51" s="36"/>
      <c r="E51" s="36"/>
      <c r="F51" s="36"/>
      <c r="G51" s="36"/>
      <c r="H51" s="36"/>
      <c r="I51" s="36"/>
      <c r="J51" s="36"/>
      <c r="K51" s="36"/>
      <c r="L51" s="36"/>
      <c r="M51" s="36">
        <v>6</v>
      </c>
      <c r="N51" s="36">
        <v>6</v>
      </c>
      <c r="O51" s="36">
        <v>6</v>
      </c>
      <c r="P51" s="36">
        <v>6</v>
      </c>
      <c r="Q51" s="36">
        <v>6</v>
      </c>
      <c r="R51" s="36">
        <v>6</v>
      </c>
      <c r="S51" s="36">
        <v>6</v>
      </c>
      <c r="T51" s="48">
        <v>6</v>
      </c>
      <c r="U51" s="41">
        <v>6</v>
      </c>
      <c r="V51" s="36">
        <v>6</v>
      </c>
      <c r="W51" s="36">
        <v>6</v>
      </c>
      <c r="X51" s="50">
        <v>6</v>
      </c>
      <c r="Y51" s="36"/>
      <c r="Z51" s="36"/>
      <c r="AA51" s="36"/>
      <c r="AB51" s="36">
        <f>SUM(M51:X51)</f>
        <v>72</v>
      </c>
      <c r="AC51" s="36">
        <v>144</v>
      </c>
    </row>
    <row r="52" spans="1:29" ht="12.75">
      <c r="A52" s="36"/>
      <c r="B52" s="267"/>
      <c r="C52" s="268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</row>
    <row r="53" spans="1:29" ht="12.75">
      <c r="A53" s="36" t="s">
        <v>73</v>
      </c>
      <c r="B53" s="267"/>
      <c r="C53" s="268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50"/>
      <c r="Y53" s="36">
        <v>36</v>
      </c>
      <c r="Z53" s="36">
        <v>36</v>
      </c>
      <c r="AA53" s="36"/>
      <c r="AB53" s="36">
        <f>SUM(L53:Z53)</f>
        <v>72</v>
      </c>
      <c r="AC53" s="36">
        <v>144</v>
      </c>
    </row>
    <row r="54" spans="1:29" ht="12.75">
      <c r="A54" s="36" t="s">
        <v>83</v>
      </c>
      <c r="B54" s="267"/>
      <c r="C54" s="268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41"/>
      <c r="V54" s="41"/>
      <c r="W54" s="36"/>
      <c r="X54" s="36"/>
      <c r="Y54" s="36"/>
      <c r="Z54" s="36"/>
      <c r="AA54" s="36">
        <v>12</v>
      </c>
      <c r="AB54" s="36">
        <f>SUM(N54:AA54)</f>
        <v>12</v>
      </c>
      <c r="AC54" s="36">
        <v>24</v>
      </c>
    </row>
    <row r="55" spans="1:29" ht="12.75">
      <c r="A55" s="36" t="s">
        <v>90</v>
      </c>
      <c r="B55" s="269"/>
      <c r="C55" s="270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41"/>
      <c r="V55" s="41"/>
      <c r="W55" s="36"/>
      <c r="X55" s="36"/>
      <c r="Y55" s="36"/>
      <c r="Z55" s="36"/>
      <c r="AA55" s="36"/>
      <c r="AB55" s="36"/>
      <c r="AC55" s="36"/>
    </row>
    <row r="56" spans="1:29" ht="12.75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7"/>
      <c r="V56" s="37"/>
      <c r="W56" s="33"/>
      <c r="X56" s="33"/>
      <c r="Y56" s="33"/>
      <c r="Z56" s="33"/>
      <c r="AA56" s="33"/>
      <c r="AB56" s="33"/>
      <c r="AC56" s="33"/>
    </row>
    <row r="57" spans="1:29" ht="12.75">
      <c r="A57" s="38"/>
      <c r="B57" s="38"/>
      <c r="C57" s="38"/>
      <c r="D57" s="38"/>
      <c r="E57" s="38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38"/>
      <c r="W57" s="38"/>
      <c r="X57" s="43"/>
      <c r="Y57" s="43"/>
      <c r="Z57" s="43"/>
      <c r="AA57" s="43"/>
      <c r="AB57" s="43"/>
      <c r="AC57" s="43"/>
    </row>
    <row r="58" spans="1:29" ht="18">
      <c r="A58" s="42" t="s">
        <v>196</v>
      </c>
      <c r="B58" s="24"/>
      <c r="C58" s="24"/>
      <c r="D58" s="24"/>
      <c r="E58" s="24"/>
      <c r="F58" s="28"/>
      <c r="G58" s="24"/>
      <c r="H58" s="24"/>
      <c r="I58" s="24"/>
      <c r="J58" s="28"/>
      <c r="K58" s="25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5"/>
      <c r="W58" s="22"/>
      <c r="X58" s="25"/>
      <c r="Y58" s="25"/>
      <c r="Z58" s="25"/>
      <c r="AA58" s="25"/>
      <c r="AB58" s="26"/>
      <c r="AC58" s="26"/>
    </row>
    <row r="59" spans="1:29" ht="12.75">
      <c r="A59" s="27" t="s">
        <v>186</v>
      </c>
      <c r="B59" s="38"/>
      <c r="C59" s="24"/>
      <c r="D59" s="24"/>
      <c r="E59" s="28"/>
      <c r="F59" s="38"/>
      <c r="G59" s="28"/>
      <c r="H59" s="24"/>
      <c r="I59" s="28"/>
      <c r="J59" s="38"/>
      <c r="K59" s="3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</row>
    <row r="60" spans="1:29" ht="12.75">
      <c r="A60" s="90" t="s">
        <v>64</v>
      </c>
      <c r="B60" s="273" t="s">
        <v>65</v>
      </c>
      <c r="C60" s="273"/>
      <c r="D60" s="273"/>
      <c r="E60" s="273"/>
      <c r="F60" s="273" t="s">
        <v>66</v>
      </c>
      <c r="G60" s="273"/>
      <c r="H60" s="273"/>
      <c r="I60" s="273"/>
      <c r="J60" s="273"/>
      <c r="K60" s="273" t="s">
        <v>67</v>
      </c>
      <c r="L60" s="273"/>
      <c r="M60" s="273"/>
      <c r="N60" s="273"/>
      <c r="O60" s="273" t="s">
        <v>68</v>
      </c>
      <c r="P60" s="273"/>
      <c r="Q60" s="273"/>
      <c r="R60" s="273"/>
      <c r="S60" s="263" t="s">
        <v>197</v>
      </c>
      <c r="T60" s="29"/>
      <c r="U60" s="29"/>
      <c r="V60" s="274"/>
      <c r="W60" s="30"/>
      <c r="X60" s="271"/>
      <c r="Y60" s="271"/>
      <c r="Z60" s="271"/>
      <c r="AA60" s="271"/>
      <c r="AB60" s="271"/>
      <c r="AC60" s="30"/>
    </row>
    <row r="61" spans="1:29" ht="25.5">
      <c r="A61" s="90" t="s">
        <v>70</v>
      </c>
      <c r="B61" s="31">
        <v>1</v>
      </c>
      <c r="C61" s="31">
        <v>2</v>
      </c>
      <c r="D61" s="31">
        <v>3</v>
      </c>
      <c r="E61" s="31">
        <v>4</v>
      </c>
      <c r="F61" s="31">
        <v>5</v>
      </c>
      <c r="G61" s="31">
        <v>6</v>
      </c>
      <c r="H61" s="31">
        <v>7</v>
      </c>
      <c r="I61" s="31">
        <v>8</v>
      </c>
      <c r="J61" s="31">
        <v>9</v>
      </c>
      <c r="K61" s="31">
        <v>10</v>
      </c>
      <c r="L61" s="31">
        <v>11</v>
      </c>
      <c r="M61" s="31">
        <v>12</v>
      </c>
      <c r="N61" s="31">
        <v>13</v>
      </c>
      <c r="O61" s="31">
        <v>14</v>
      </c>
      <c r="P61" s="31">
        <v>15</v>
      </c>
      <c r="Q61" s="31">
        <v>16</v>
      </c>
      <c r="R61" s="31">
        <v>17</v>
      </c>
      <c r="S61" s="263"/>
      <c r="T61" s="29"/>
      <c r="U61" s="29"/>
      <c r="V61" s="274"/>
      <c r="W61" s="30"/>
      <c r="X61" s="39"/>
      <c r="Y61" s="39"/>
      <c r="Z61" s="39"/>
      <c r="AA61" s="39"/>
      <c r="AB61" s="39"/>
      <c r="AC61" s="39"/>
    </row>
    <row r="62" spans="1:29" ht="12.75">
      <c r="A62" s="36" t="s">
        <v>71</v>
      </c>
      <c r="B62" s="36">
        <v>36</v>
      </c>
      <c r="C62" s="36">
        <v>36</v>
      </c>
      <c r="D62" s="36">
        <v>30</v>
      </c>
      <c r="E62" s="36">
        <v>30</v>
      </c>
      <c r="F62" s="36">
        <v>30</v>
      </c>
      <c r="G62" s="36">
        <v>30</v>
      </c>
      <c r="H62" s="36">
        <v>30</v>
      </c>
      <c r="I62" s="36">
        <v>30</v>
      </c>
      <c r="J62" s="36">
        <v>30</v>
      </c>
      <c r="K62" s="36">
        <v>30</v>
      </c>
      <c r="L62" s="36">
        <v>30</v>
      </c>
      <c r="M62" s="36">
        <v>30</v>
      </c>
      <c r="N62" s="36">
        <v>30</v>
      </c>
      <c r="O62" s="36">
        <v>30</v>
      </c>
      <c r="P62" s="36"/>
      <c r="Q62" s="36"/>
      <c r="R62" s="36">
        <v>30</v>
      </c>
      <c r="S62" s="36">
        <f>SUM(B62:R62)</f>
        <v>462</v>
      </c>
      <c r="T62" s="33"/>
      <c r="U62" s="33"/>
      <c r="V62" s="272"/>
      <c r="W62" s="35"/>
      <c r="X62" s="35"/>
      <c r="Y62" s="35"/>
      <c r="Z62" s="35"/>
      <c r="AA62" s="35"/>
      <c r="AB62" s="35"/>
      <c r="AC62" s="35"/>
    </row>
    <row r="63" spans="1:29" ht="12.75">
      <c r="A63" s="36" t="s">
        <v>72</v>
      </c>
      <c r="B63" s="36"/>
      <c r="C63" s="36"/>
      <c r="D63" s="36">
        <v>6</v>
      </c>
      <c r="E63" s="36">
        <v>6</v>
      </c>
      <c r="F63" s="36">
        <v>6</v>
      </c>
      <c r="G63" s="36">
        <v>6</v>
      </c>
      <c r="H63" s="36">
        <v>6</v>
      </c>
      <c r="I63" s="36">
        <v>6</v>
      </c>
      <c r="J63" s="36">
        <v>6</v>
      </c>
      <c r="K63" s="36">
        <v>6</v>
      </c>
      <c r="L63" s="36">
        <v>6</v>
      </c>
      <c r="M63" s="36">
        <v>6</v>
      </c>
      <c r="N63" s="36">
        <v>6</v>
      </c>
      <c r="O63" s="36">
        <v>6</v>
      </c>
      <c r="P63" s="36"/>
      <c r="Q63" s="36"/>
      <c r="R63" s="36"/>
      <c r="S63" s="36">
        <f>SUM(B63:R63)</f>
        <v>72</v>
      </c>
      <c r="T63" s="33"/>
      <c r="U63" s="33"/>
      <c r="V63" s="272"/>
      <c r="W63" s="35"/>
      <c r="X63" s="35"/>
      <c r="Y63" s="35"/>
      <c r="Z63" s="35"/>
      <c r="AA63" s="35"/>
      <c r="AB63" s="35"/>
      <c r="AC63" s="35"/>
    </row>
    <row r="64" spans="1:29" ht="12.75">
      <c r="A64" s="36" t="s">
        <v>73</v>
      </c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>
        <v>36</v>
      </c>
      <c r="Q64" s="36">
        <v>36</v>
      </c>
      <c r="R64" s="50"/>
      <c r="S64" s="36">
        <f>SUM(B64:R64)</f>
        <v>72</v>
      </c>
      <c r="T64" s="33"/>
      <c r="U64" s="33"/>
      <c r="V64" s="272"/>
      <c r="W64" s="35"/>
      <c r="X64" s="35"/>
      <c r="Y64" s="35"/>
      <c r="Z64" s="35"/>
      <c r="AA64" s="35"/>
      <c r="AB64" s="35"/>
      <c r="AC64" s="35"/>
    </row>
    <row r="65" spans="1:29" ht="12.75">
      <c r="A65" s="36" t="s">
        <v>83</v>
      </c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91"/>
      <c r="M65" s="36"/>
      <c r="N65" s="36"/>
      <c r="O65" s="36"/>
      <c r="P65" s="36"/>
      <c r="Q65" s="36"/>
      <c r="R65" s="36">
        <v>6</v>
      </c>
      <c r="S65" s="36">
        <v>6</v>
      </c>
      <c r="T65" s="33"/>
      <c r="U65" s="33"/>
      <c r="V65" s="34"/>
      <c r="W65" s="35"/>
      <c r="X65" s="35"/>
      <c r="Y65" s="35"/>
      <c r="Z65" s="35"/>
      <c r="AA65" s="35"/>
      <c r="AB65" s="35"/>
      <c r="AC65" s="35"/>
    </row>
    <row r="66" spans="1:29" ht="12.75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40"/>
      <c r="M66" s="35"/>
      <c r="N66" s="35"/>
      <c r="O66" s="35"/>
      <c r="P66" s="35"/>
      <c r="Q66" s="35"/>
      <c r="R66" s="35"/>
      <c r="S66" s="33"/>
      <c r="T66" s="33"/>
      <c r="U66" s="33"/>
      <c r="V66" s="34"/>
      <c r="W66" s="35"/>
      <c r="X66" s="35"/>
      <c r="Y66" s="35"/>
      <c r="Z66" s="35"/>
      <c r="AA66" s="35"/>
      <c r="AB66" s="35"/>
      <c r="AC66" s="35"/>
    </row>
    <row r="67" spans="1:29" ht="12.75">
      <c r="A67" s="27" t="s">
        <v>187</v>
      </c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40"/>
      <c r="M67" s="35"/>
      <c r="N67" s="35"/>
      <c r="O67" s="35"/>
      <c r="P67" s="35"/>
      <c r="Q67" s="35"/>
      <c r="R67" s="35"/>
      <c r="S67" s="33"/>
      <c r="T67" s="33"/>
      <c r="U67" s="33"/>
      <c r="V67" s="34"/>
      <c r="W67" s="35"/>
      <c r="X67" s="35"/>
      <c r="Y67" s="35"/>
      <c r="Z67" s="35"/>
      <c r="AA67" s="35"/>
      <c r="AB67" s="35"/>
      <c r="AC67" s="35"/>
    </row>
    <row r="68" spans="1:29" ht="12.75">
      <c r="A68" s="90" t="s">
        <v>64</v>
      </c>
      <c r="B68" s="273" t="s">
        <v>74</v>
      </c>
      <c r="C68" s="273"/>
      <c r="D68" s="273"/>
      <c r="E68" s="273"/>
      <c r="F68" s="273"/>
      <c r="G68" s="273" t="s">
        <v>75</v>
      </c>
      <c r="H68" s="273"/>
      <c r="I68" s="273"/>
      <c r="J68" s="273"/>
      <c r="K68" s="273" t="s">
        <v>76</v>
      </c>
      <c r="L68" s="273"/>
      <c r="M68" s="273"/>
      <c r="N68" s="273"/>
      <c r="O68" s="273" t="s">
        <v>77</v>
      </c>
      <c r="P68" s="273"/>
      <c r="Q68" s="273"/>
      <c r="R68" s="273"/>
      <c r="S68" s="273"/>
      <c r="T68" s="273" t="s">
        <v>78</v>
      </c>
      <c r="U68" s="273"/>
      <c r="V68" s="273"/>
      <c r="W68" s="273"/>
      <c r="X68" s="273" t="s">
        <v>79</v>
      </c>
      <c r="Y68" s="273"/>
      <c r="Z68" s="273"/>
      <c r="AA68" s="273"/>
      <c r="AB68" s="263" t="s">
        <v>198</v>
      </c>
      <c r="AC68" s="263" t="s">
        <v>89</v>
      </c>
    </row>
    <row r="69" spans="1:29" ht="25.5">
      <c r="A69" s="90" t="s">
        <v>70</v>
      </c>
      <c r="B69" s="264"/>
      <c r="C69" s="264"/>
      <c r="D69" s="31">
        <v>18</v>
      </c>
      <c r="E69" s="31">
        <v>19</v>
      </c>
      <c r="F69" s="31">
        <v>20</v>
      </c>
      <c r="G69" s="31">
        <v>21</v>
      </c>
      <c r="H69" s="31">
        <v>22</v>
      </c>
      <c r="I69" s="31">
        <v>23</v>
      </c>
      <c r="J69" s="31">
        <v>24</v>
      </c>
      <c r="K69" s="31">
        <v>25</v>
      </c>
      <c r="L69" s="31">
        <v>26</v>
      </c>
      <c r="M69" s="36">
        <v>27</v>
      </c>
      <c r="N69" s="31">
        <v>28</v>
      </c>
      <c r="O69" s="31">
        <v>29</v>
      </c>
      <c r="P69" s="31">
        <v>30</v>
      </c>
      <c r="Q69" s="31">
        <v>31</v>
      </c>
      <c r="R69" s="31">
        <v>32</v>
      </c>
      <c r="S69" s="31">
        <v>33</v>
      </c>
      <c r="T69" s="31">
        <v>34</v>
      </c>
      <c r="U69" s="31">
        <v>35</v>
      </c>
      <c r="V69" s="31">
        <v>36</v>
      </c>
      <c r="W69" s="31">
        <v>37</v>
      </c>
      <c r="X69" s="31">
        <v>38</v>
      </c>
      <c r="Y69" s="31">
        <v>39</v>
      </c>
      <c r="Z69" s="31">
        <v>40</v>
      </c>
      <c r="AA69" s="31">
        <v>41</v>
      </c>
      <c r="AB69" s="263"/>
      <c r="AC69" s="263"/>
    </row>
    <row r="70" spans="1:29" ht="12.75">
      <c r="A70" s="36" t="s">
        <v>71</v>
      </c>
      <c r="B70" s="265" t="s">
        <v>82</v>
      </c>
      <c r="C70" s="266"/>
      <c r="D70" s="36">
        <v>36</v>
      </c>
      <c r="E70" s="36">
        <v>36</v>
      </c>
      <c r="F70" s="36">
        <v>36</v>
      </c>
      <c r="G70" s="36">
        <v>36</v>
      </c>
      <c r="H70" s="36">
        <v>36</v>
      </c>
      <c r="I70" s="36">
        <v>36</v>
      </c>
      <c r="J70" s="36">
        <v>36</v>
      </c>
      <c r="K70" s="36">
        <v>36</v>
      </c>
      <c r="L70" s="36">
        <v>36</v>
      </c>
      <c r="M70" s="36">
        <v>36</v>
      </c>
      <c r="N70" s="36">
        <v>36</v>
      </c>
      <c r="O70" s="36">
        <v>36</v>
      </c>
      <c r="P70" s="36">
        <v>36</v>
      </c>
      <c r="Q70" s="36">
        <v>30</v>
      </c>
      <c r="R70" s="36"/>
      <c r="S70" s="36"/>
      <c r="T70" s="36"/>
      <c r="U70" s="36"/>
      <c r="V70" s="36"/>
      <c r="W70" s="36"/>
      <c r="X70" s="50"/>
      <c r="Y70" s="36"/>
      <c r="Z70" s="36"/>
      <c r="AA70" s="36"/>
      <c r="AB70" s="36">
        <f>SUM(D70:AA70)</f>
        <v>498</v>
      </c>
      <c r="AC70" s="36">
        <f>SUM(S62:S65,AB70:AB74)</f>
        <v>1116</v>
      </c>
    </row>
    <row r="71" spans="1:29" ht="12.75">
      <c r="A71" s="36" t="s">
        <v>72</v>
      </c>
      <c r="B71" s="267"/>
      <c r="C71" s="268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48"/>
      <c r="U71" s="41"/>
      <c r="V71" s="36"/>
      <c r="W71" s="36"/>
      <c r="X71" s="50"/>
      <c r="Y71" s="36"/>
      <c r="Z71" s="36"/>
      <c r="AA71" s="36"/>
      <c r="AB71" s="36">
        <f>SUM(K71)</f>
        <v>0</v>
      </c>
      <c r="AC71" s="36"/>
    </row>
    <row r="72" spans="1:29" ht="12.75">
      <c r="A72" s="36"/>
      <c r="B72" s="267"/>
      <c r="C72" s="268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</row>
    <row r="73" spans="1:29" ht="12.75">
      <c r="A73" s="36" t="s">
        <v>73</v>
      </c>
      <c r="B73" s="267"/>
      <c r="C73" s="268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50"/>
      <c r="Y73" s="36"/>
      <c r="Z73" s="36"/>
      <c r="AA73" s="36"/>
      <c r="AB73" s="36">
        <f>SUM(L73:Z73)</f>
        <v>0</v>
      </c>
      <c r="AC73" s="36"/>
    </row>
    <row r="74" spans="1:29" ht="12.75">
      <c r="A74" s="36" t="s">
        <v>83</v>
      </c>
      <c r="B74" s="267"/>
      <c r="C74" s="268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>
        <v>6</v>
      </c>
      <c r="R74" s="36"/>
      <c r="S74" s="36"/>
      <c r="T74" s="36"/>
      <c r="U74" s="41"/>
      <c r="V74" s="41"/>
      <c r="W74" s="36"/>
      <c r="X74" s="36"/>
      <c r="Y74" s="36"/>
      <c r="Z74" s="36"/>
      <c r="AA74" s="36"/>
      <c r="AB74" s="36">
        <f>SUM(N74:AA74)</f>
        <v>6</v>
      </c>
      <c r="AC74" s="36"/>
    </row>
    <row r="75" spans="1:29" ht="14.25">
      <c r="A75" s="36" t="s">
        <v>199</v>
      </c>
      <c r="B75" s="267"/>
      <c r="C75" s="268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>
        <v>36</v>
      </c>
      <c r="S75" s="36">
        <v>36</v>
      </c>
      <c r="T75" s="36">
        <v>36</v>
      </c>
      <c r="U75" s="41">
        <v>36</v>
      </c>
      <c r="V75" s="41"/>
      <c r="W75" s="36"/>
      <c r="X75" s="36"/>
      <c r="Y75" s="36"/>
      <c r="Z75" s="36"/>
      <c r="AA75" s="36"/>
      <c r="AB75" s="36">
        <f>SUM(R75:AA75)</f>
        <v>144</v>
      </c>
      <c r="AC75" s="36">
        <v>144</v>
      </c>
    </row>
    <row r="76" spans="1:29" ht="14.25">
      <c r="A76" s="36" t="s">
        <v>90</v>
      </c>
      <c r="B76" s="269"/>
      <c r="C76" s="270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41"/>
      <c r="V76" s="41">
        <v>36</v>
      </c>
      <c r="W76" s="36">
        <v>36</v>
      </c>
      <c r="X76" s="36">
        <v>36</v>
      </c>
      <c r="Y76" s="36">
        <v>36</v>
      </c>
      <c r="Z76" s="36">
        <v>36</v>
      </c>
      <c r="AA76" s="36">
        <v>36</v>
      </c>
      <c r="AB76" s="36">
        <f>SUM(V76:AA76)</f>
        <v>216</v>
      </c>
      <c r="AC76" s="36">
        <v>216</v>
      </c>
    </row>
    <row r="79" spans="2:17" ht="12.75">
      <c r="B79" s="45" t="s">
        <v>71</v>
      </c>
      <c r="C79" s="38" t="s">
        <v>91</v>
      </c>
      <c r="D79" s="38"/>
      <c r="E79" s="38"/>
      <c r="F79" s="38"/>
      <c r="G79" s="43"/>
      <c r="H79" s="25"/>
      <c r="I79" s="43" t="s">
        <v>82</v>
      </c>
      <c r="J79" s="38" t="s">
        <v>92</v>
      </c>
      <c r="K79" s="43"/>
      <c r="L79" s="43"/>
      <c r="M79" s="43"/>
      <c r="N79" s="43"/>
      <c r="O79" s="43"/>
      <c r="P79" s="43"/>
      <c r="Q79" s="44"/>
    </row>
    <row r="80" spans="2:17" ht="12.75">
      <c r="B80" s="45" t="s">
        <v>72</v>
      </c>
      <c r="C80" s="38" t="s">
        <v>93</v>
      </c>
      <c r="D80" s="38"/>
      <c r="E80" s="38"/>
      <c r="F80" s="38"/>
      <c r="G80" s="43"/>
      <c r="H80" s="25"/>
      <c r="I80" s="45" t="s">
        <v>73</v>
      </c>
      <c r="J80" s="38" t="s">
        <v>94</v>
      </c>
      <c r="K80" s="43"/>
      <c r="L80" s="43"/>
      <c r="M80" s="43"/>
      <c r="N80" s="43"/>
      <c r="O80" s="43"/>
      <c r="P80" s="43"/>
      <c r="Q80" s="44"/>
    </row>
    <row r="81" spans="2:17" ht="12.75">
      <c r="B81" s="45" t="s">
        <v>83</v>
      </c>
      <c r="C81" s="38" t="s">
        <v>95</v>
      </c>
      <c r="D81" s="38"/>
      <c r="E81" s="38"/>
      <c r="F81" s="38"/>
      <c r="G81" s="43"/>
      <c r="H81" s="25"/>
      <c r="I81" s="45" t="s">
        <v>90</v>
      </c>
      <c r="J81" s="38" t="s">
        <v>96</v>
      </c>
      <c r="K81" s="43"/>
      <c r="L81" s="43"/>
      <c r="M81" s="43"/>
      <c r="N81" s="43"/>
      <c r="O81" s="43"/>
      <c r="P81" s="43"/>
      <c r="Q81" s="44"/>
    </row>
  </sheetData>
  <sheetProtection/>
  <mergeCells count="70">
    <mergeCell ref="B49:C49"/>
    <mergeCell ref="T48:W48"/>
    <mergeCell ref="X40:AB40"/>
    <mergeCell ref="V42:V44"/>
    <mergeCell ref="B50:C55"/>
    <mergeCell ref="O40:R40"/>
    <mergeCell ref="AB48:AB49"/>
    <mergeCell ref="B40:E40"/>
    <mergeCell ref="F40:J40"/>
    <mergeCell ref="K40:N40"/>
    <mergeCell ref="AC48:AC49"/>
    <mergeCell ref="B48:F48"/>
    <mergeCell ref="G48:J48"/>
    <mergeCell ref="K48:N48"/>
    <mergeCell ref="O48:S48"/>
    <mergeCell ref="AB30:AB31"/>
    <mergeCell ref="T30:W30"/>
    <mergeCell ref="X30:AA30"/>
    <mergeCell ref="X48:AA48"/>
    <mergeCell ref="B32:C36"/>
    <mergeCell ref="S40:S41"/>
    <mergeCell ref="V40:V41"/>
    <mergeCell ref="V24:V26"/>
    <mergeCell ref="O22:R22"/>
    <mergeCell ref="S22:S23"/>
    <mergeCell ref="V22:V23"/>
    <mergeCell ref="AC30:AC31"/>
    <mergeCell ref="B31:C31"/>
    <mergeCell ref="B30:F30"/>
    <mergeCell ref="G30:J30"/>
    <mergeCell ref="K30:N30"/>
    <mergeCell ref="O30:S30"/>
    <mergeCell ref="J13:N13"/>
    <mergeCell ref="O13:R13"/>
    <mergeCell ref="S13:W13"/>
    <mergeCell ref="B13:E13"/>
    <mergeCell ref="F13:I13"/>
    <mergeCell ref="X22:AB22"/>
    <mergeCell ref="B15:C18"/>
    <mergeCell ref="B22:E22"/>
    <mergeCell ref="F22:J22"/>
    <mergeCell ref="K22:N22"/>
    <mergeCell ref="AB13:AB14"/>
    <mergeCell ref="X13:AA13"/>
    <mergeCell ref="AC13:AC14"/>
    <mergeCell ref="A1:AC1"/>
    <mergeCell ref="A2:AC2"/>
    <mergeCell ref="B5:E5"/>
    <mergeCell ref="F5:I5"/>
    <mergeCell ref="J5:N5"/>
    <mergeCell ref="O5:R5"/>
    <mergeCell ref="S5:S6"/>
    <mergeCell ref="X68:AA68"/>
    <mergeCell ref="AB68:AB69"/>
    <mergeCell ref="B60:E60"/>
    <mergeCell ref="F60:J60"/>
    <mergeCell ref="K60:N60"/>
    <mergeCell ref="O60:R60"/>
    <mergeCell ref="S60:S61"/>
    <mergeCell ref="V60:V61"/>
    <mergeCell ref="AC68:AC69"/>
    <mergeCell ref="B69:C69"/>
    <mergeCell ref="B70:C76"/>
    <mergeCell ref="X60:AB60"/>
    <mergeCell ref="V62:V64"/>
    <mergeCell ref="B68:F68"/>
    <mergeCell ref="G68:J68"/>
    <mergeCell ref="K68:N68"/>
    <mergeCell ref="O68:S68"/>
    <mergeCell ref="T68:W68"/>
  </mergeCells>
  <printOptions/>
  <pageMargins left="0.27" right="0.24" top="0.39" bottom="0.3" header="0.29" footer="0.2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E20" sqref="E20"/>
    </sheetView>
  </sheetViews>
  <sheetFormatPr defaultColWidth="9.00390625" defaultRowHeight="12.75"/>
  <cols>
    <col min="1" max="1" width="4.75390625" style="0" customWidth="1"/>
    <col min="2" max="2" width="75.25390625" style="0" customWidth="1"/>
    <col min="3" max="3" width="9.125" style="0" hidden="1" customWidth="1"/>
  </cols>
  <sheetData>
    <row r="1" spans="1:12" ht="12.75">
      <c r="A1" s="277" t="s">
        <v>277</v>
      </c>
      <c r="B1" s="278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55.5" customHeight="1">
      <c r="A2" s="279"/>
      <c r="B2" s="279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2" ht="14.25">
      <c r="A3" s="13" t="s">
        <v>52</v>
      </c>
      <c r="B3" s="13" t="s">
        <v>53</v>
      </c>
    </row>
    <row r="4" spans="1:2" ht="15.75">
      <c r="A4" s="14"/>
      <c r="B4" s="15" t="s">
        <v>55</v>
      </c>
    </row>
    <row r="5" spans="1:3" ht="15.75">
      <c r="A5" s="17">
        <v>1</v>
      </c>
      <c r="B5" s="174" t="s">
        <v>278</v>
      </c>
      <c r="C5" s="137"/>
    </row>
    <row r="6" spans="1:3" ht="15.75">
      <c r="A6" s="17">
        <v>2</v>
      </c>
      <c r="B6" s="174" t="s">
        <v>279</v>
      </c>
      <c r="C6" s="137"/>
    </row>
    <row r="7" spans="1:3" ht="15.75">
      <c r="A7" s="17">
        <v>3</v>
      </c>
      <c r="B7" s="174" t="s">
        <v>280</v>
      </c>
      <c r="C7" s="137"/>
    </row>
    <row r="8" spans="1:3" ht="15.75">
      <c r="A8" s="17">
        <v>4</v>
      </c>
      <c r="B8" s="174" t="s">
        <v>281</v>
      </c>
      <c r="C8" s="137"/>
    </row>
    <row r="9" spans="1:3" ht="15.75">
      <c r="A9" s="17">
        <v>5</v>
      </c>
      <c r="B9" s="174" t="s">
        <v>282</v>
      </c>
      <c r="C9" s="137"/>
    </row>
    <row r="10" spans="1:3" ht="15.75">
      <c r="A10" s="18">
        <v>6</v>
      </c>
      <c r="B10" s="174" t="s">
        <v>283</v>
      </c>
      <c r="C10" s="137"/>
    </row>
    <row r="11" spans="1:3" ht="15.75">
      <c r="A11" s="18">
        <v>7</v>
      </c>
      <c r="B11" s="174" t="s">
        <v>284</v>
      </c>
      <c r="C11" s="137"/>
    </row>
    <row r="12" spans="1:3" ht="15.75">
      <c r="A12" s="18">
        <v>8</v>
      </c>
      <c r="B12" s="174" t="s">
        <v>285</v>
      </c>
      <c r="C12" s="137"/>
    </row>
    <row r="13" spans="1:2" ht="15.75">
      <c r="A13" s="19"/>
      <c r="B13" s="16" t="s">
        <v>171</v>
      </c>
    </row>
    <row r="14" spans="1:2" ht="15.75">
      <c r="A14" s="19">
        <v>9</v>
      </c>
      <c r="B14" s="175" t="s">
        <v>286</v>
      </c>
    </row>
    <row r="15" spans="1:2" ht="31.5">
      <c r="A15" s="19">
        <v>10</v>
      </c>
      <c r="B15" s="176" t="s">
        <v>287</v>
      </c>
    </row>
    <row r="16" spans="1:2" ht="15.75">
      <c r="A16" s="19"/>
      <c r="B16" s="112" t="s">
        <v>172</v>
      </c>
    </row>
    <row r="17" spans="1:2" ht="15.75">
      <c r="A17" s="19">
        <v>11</v>
      </c>
      <c r="B17" s="136" t="s">
        <v>56</v>
      </c>
    </row>
    <row r="18" spans="1:2" ht="19.5" customHeight="1">
      <c r="A18" s="19">
        <v>12</v>
      </c>
      <c r="B18" s="136" t="s">
        <v>193</v>
      </c>
    </row>
    <row r="19" spans="1:2" ht="15.75">
      <c r="A19" s="19">
        <v>13</v>
      </c>
      <c r="B19" s="136" t="s">
        <v>194</v>
      </c>
    </row>
    <row r="20" spans="1:2" ht="15.75">
      <c r="A20" s="19"/>
      <c r="B20" s="112" t="s">
        <v>57</v>
      </c>
    </row>
    <row r="21" spans="1:2" ht="15.75">
      <c r="A21" s="19">
        <v>14</v>
      </c>
      <c r="B21" s="136" t="s">
        <v>195</v>
      </c>
    </row>
    <row r="22" spans="1:2" ht="15.75">
      <c r="A22" s="19">
        <v>15</v>
      </c>
      <c r="B22" s="136" t="s">
        <v>58</v>
      </c>
    </row>
  </sheetData>
  <sheetProtection/>
  <mergeCells count="1">
    <mergeCell ref="A1:B2"/>
  </mergeCells>
  <printOptions/>
  <pageMargins left="0.3937007874015748" right="0.3937007874015748" top="0.7480314960629921" bottom="0.7480314960629921" header="0.31496062992125984" footer="0.31496062992125984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Учебная часть</cp:lastModifiedBy>
  <cp:lastPrinted>2019-08-26T03:25:33Z</cp:lastPrinted>
  <dcterms:created xsi:type="dcterms:W3CDTF">2011-03-16T11:55:14Z</dcterms:created>
  <dcterms:modified xsi:type="dcterms:W3CDTF">2019-08-26T03:26:44Z</dcterms:modified>
  <cp:category/>
  <cp:version/>
  <cp:contentType/>
  <cp:contentStatus/>
</cp:coreProperties>
</file>