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activeTab="5"/>
  </bookViews>
  <sheets>
    <sheet name="Сводные" sheetId="1" r:id="rId1"/>
    <sheet name="План уч проц" sheetId="2" r:id="rId2"/>
    <sheet name="Лист3" sheetId="3" state="hidden" r:id="rId3"/>
    <sheet name="Пояснительная записка" sheetId="4" state="hidden" r:id="rId4"/>
    <sheet name="Перечень кабинетов" sheetId="5" r:id="rId5"/>
    <sheet name="Календарный график" sheetId="6" r:id="rId6"/>
  </sheets>
  <definedNames>
    <definedName name="_ftn1" localSheetId="1">'План уч проц'!$A$19</definedName>
    <definedName name="_ftn2" localSheetId="1">'План уч проц'!$A$20</definedName>
    <definedName name="_ftnref1" localSheetId="1">'План уч проц'!#REF!</definedName>
    <definedName name="_ftnref2" localSheetId="1">'План уч проц'!$L$3</definedName>
    <definedName name="год" localSheetId="4">'Лист3'!$C$1:$C$7</definedName>
    <definedName name="год">'Лист3'!$C$1:$C$7</definedName>
    <definedName name="мес" localSheetId="4">'Лист3'!$D$1:$D$2</definedName>
    <definedName name="мес">'Лист3'!$D$1:$D$2</definedName>
    <definedName name="образ" localSheetId="4">'Лист3'!$E$2:$E$4</definedName>
    <definedName name="образ">'Лист3'!$E$2:$E$4</definedName>
    <definedName name="очная" localSheetId="4">'Лист3'!$A$2:$A$4</definedName>
    <definedName name="очная">'Лист3'!$A$2:$A$4</definedName>
    <definedName name="прог" localSheetId="4">'Лист3'!$J$3:$J$5</definedName>
    <definedName name="прог">'Лист3'!$J$3:$J$5</definedName>
    <definedName name="уров" localSheetId="4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<sst xmlns="http://schemas.openxmlformats.org/spreadsheetml/2006/main" count="364" uniqueCount="207">
  <si>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</si>
  <si>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</si>
  <si>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</si>
  <si>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</si>
  <si>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</si>
  <si>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</si>
  <si>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</si>
  <si>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</si>
  <si>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 т. ч.</t>
  </si>
  <si>
    <t>1 семестр</t>
  </si>
  <si>
    <t>2 семестр</t>
  </si>
  <si>
    <t>3 семестр</t>
  </si>
  <si>
    <t>4 семестр</t>
  </si>
  <si>
    <t>5 семестр</t>
  </si>
  <si>
    <t>лекций, уроков, семинаров</t>
  </si>
  <si>
    <t>лаб. и практ. занятий</t>
  </si>
  <si>
    <t>нед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</si>
  <si>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</si>
  <si>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</si>
  <si>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</si>
  <si>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</si>
  <si>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</si>
  <si>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</si>
  <si>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</si>
  <si>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</si>
  <si>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</si>
  <si>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</si>
  <si>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</si>
  <si>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</si>
  <si>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</si>
  <si>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</si>
  <si>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</si>
  <si>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</si>
  <si>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</si>
  <si>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</si>
  <si>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</si>
  <si>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ОДП.01</t>
  </si>
  <si>
    <t>Физика</t>
  </si>
  <si>
    <t>ОДП.02</t>
  </si>
  <si>
    <t>Математика</t>
  </si>
  <si>
    <t>ОДП.03</t>
  </si>
  <si>
    <t>ОП.00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</si>
  <si>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</si>
  <si>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</si>
  <si>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</si>
  <si>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</si>
  <si>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</si>
  <si>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ФК.00</t>
  </si>
  <si>
    <t>Всего</t>
  </si>
  <si>
    <t>учебной практики</t>
  </si>
  <si>
    <t>по  специальности среднего профессионального образования</t>
  </si>
  <si>
    <t>по программе углубленной подготовки</t>
  </si>
  <si>
    <t>очная</t>
  </si>
  <si>
    <t>заочная</t>
  </si>
  <si>
    <t>очно-заочная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</si>
  <si>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</si>
  <si>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</si>
  <si>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</si>
  <si>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</si>
  <si>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</si>
  <si>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</si>
  <si>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</si>
  <si>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</si>
  <si>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</si>
  <si>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</si>
  <si>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</si>
  <si>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</si>
  <si>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</si>
  <si>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</si>
  <si>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</si>
  <si>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</si>
  <si>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</si>
  <si>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</si>
  <si>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Сводные данные по бюджету времени (в неделях)</t>
  </si>
  <si>
    <t>Общепрофессиональные дисциплины</t>
  </si>
  <si>
    <t>ОП.01</t>
  </si>
  <si>
    <t>ОП.02</t>
  </si>
  <si>
    <t>Безопасность жизнедеятельности</t>
  </si>
  <si>
    <t>Информатика</t>
  </si>
  <si>
    <t>Человек на рынке труда</t>
  </si>
  <si>
    <t>ОДК.01</t>
  </si>
  <si>
    <t>дисциплин и МДК</t>
  </si>
  <si>
    <t>производственной практики</t>
  </si>
  <si>
    <t>экзаменов</t>
  </si>
  <si>
    <t>зачетов</t>
  </si>
  <si>
    <t>дифф. зачетов</t>
  </si>
  <si>
    <t>Количество часов в неделю</t>
  </si>
  <si>
    <t>План учебного процесса</t>
  </si>
  <si>
    <t>з</t>
  </si>
  <si>
    <t>дз</t>
  </si>
  <si>
    <t>э</t>
  </si>
  <si>
    <t>Учебная и производственная практики</t>
  </si>
  <si>
    <t>Обязательная аудиторная нагрузка</t>
  </si>
  <si>
    <t>Распределение учебной нагрузки по семестрам</t>
  </si>
  <si>
    <t>всего аудиторных занятий</t>
  </si>
  <si>
    <t>ОП.03</t>
  </si>
  <si>
    <t>ОП.04</t>
  </si>
  <si>
    <t>ОП.05</t>
  </si>
  <si>
    <t>Итоговая аттестация</t>
  </si>
  <si>
    <t>4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</si>
  <si>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</si>
  <si>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</si>
  <si>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</si>
  <si>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</si>
  <si>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</si>
  <si>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</si>
  <si>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</si>
  <si>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</si>
  <si>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Безопасности жизнедеятельности и охраны труда</t>
  </si>
  <si>
    <t>Электротехники</t>
  </si>
  <si>
    <t>Мастерские:</t>
  </si>
  <si>
    <t>Спортивный комплекс:</t>
  </si>
  <si>
    <t>Актовый зал</t>
  </si>
  <si>
    <t>Библиотека, читальный зал с выходом в сеть Интернет</t>
  </si>
  <si>
    <t xml:space="preserve"> Залы:</t>
  </si>
  <si>
    <t>Стрелковый тир (в любой модификации, включая электронный) или место для стрельбы</t>
  </si>
  <si>
    <t>Открытый стадион широкого профиля с элементами полосы препятствий</t>
  </si>
  <si>
    <t>Спортивный зал</t>
  </si>
  <si>
    <t>Перечень кабинетов, лабораторий, мастерских и др. для подготовки</t>
  </si>
  <si>
    <t>Сентябрь</t>
  </si>
  <si>
    <t>Октябрь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</si>
  <si>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</si>
  <si>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</si>
  <si>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</si>
  <si>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</si>
  <si>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</si>
  <si>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</si>
  <si>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</si>
  <si>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</si>
  <si>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Январь</t>
  </si>
  <si>
    <t>Февраль</t>
  </si>
  <si>
    <t>Календарный график учебного процесса</t>
  </si>
  <si>
    <t>Курс</t>
  </si>
  <si>
    <t>Теоритическое обучение</t>
  </si>
  <si>
    <t>УП и ПП</t>
  </si>
  <si>
    <t>Пром. Аттестация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</si>
  <si>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</si>
  <si>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</si>
  <si>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</si>
  <si>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</si>
  <si>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</si>
  <si>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</si>
  <si>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</si>
  <si>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</si>
  <si>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ИТОГО:</t>
  </si>
  <si>
    <t>ПМ.02</t>
  </si>
  <si>
    <t>Учебная практика (производственное обучение)</t>
  </si>
  <si>
    <t>Экономики отрасли и предприятия</t>
  </si>
  <si>
    <t>Технологии столярных и мебельных работ</t>
  </si>
  <si>
    <t>Технологии сборочных работ</t>
  </si>
  <si>
    <t>Столярная</t>
  </si>
  <si>
    <t>Механической обработки древесины</t>
  </si>
  <si>
    <t>Сборки изделий из древесины</t>
  </si>
  <si>
    <t>Технология изготовления столярных изделий и столярно-монтажных работ</t>
  </si>
  <si>
    <t>Выполнение столярных работ.</t>
  </si>
  <si>
    <t>Выполнение плотничных работ.</t>
  </si>
  <si>
    <t>Технология устройства деревянных конструкции и сборки деревянных домов</t>
  </si>
  <si>
    <t>ПМ.03</t>
  </si>
  <si>
    <t>ОДК.02</t>
  </si>
  <si>
    <t>Русский язык и культура речи</t>
  </si>
  <si>
    <t>Обществознание( включая экономику и право)</t>
  </si>
  <si>
    <t>4(к)</t>
  </si>
  <si>
    <t>Согласовано:</t>
  </si>
  <si>
    <t>Т</t>
  </si>
  <si>
    <t>К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</si>
  <si>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</si>
  <si>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</si>
  <si>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</si>
  <si>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</si>
  <si>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>Сборка изделий из древесины.</t>
  </si>
  <si>
    <t>Технология сборочных работ.</t>
  </si>
  <si>
    <t>МДК.01</t>
  </si>
  <si>
    <t>МДК.02</t>
  </si>
  <si>
    <t>УП.02</t>
  </si>
  <si>
    <t>УП.01</t>
  </si>
  <si>
    <t>ПП.01</t>
  </si>
  <si>
    <t>ПП.02</t>
  </si>
  <si>
    <t>МДК.03</t>
  </si>
  <si>
    <t>УП.03</t>
  </si>
  <si>
    <t>ПП.03</t>
  </si>
  <si>
    <t>Форма промежуточной аттестации</t>
  </si>
  <si>
    <t>Строительной графики</t>
  </si>
  <si>
    <t>Выполнение стекольных работ</t>
  </si>
  <si>
    <t>Технология стекольных работ</t>
  </si>
  <si>
    <t>ПМ.04</t>
  </si>
  <si>
    <t>МДК.04</t>
  </si>
  <si>
    <t>УП.04</t>
  </si>
  <si>
    <t>ПП.04</t>
  </si>
  <si>
    <t>6(к)</t>
  </si>
  <si>
    <t>6 семестр</t>
  </si>
  <si>
    <t>,,,,,,,,,,,,,,,,,,,,,,,,,,,,,,,,,,,,,,,,,,,,,,,,,,,,,,,,,,,,,,,,,,</t>
  </si>
  <si>
    <t>т</t>
  </si>
  <si>
    <t>к</t>
  </si>
  <si>
    <t>т/у</t>
  </si>
  <si>
    <t>у</t>
  </si>
  <si>
    <t>п</t>
  </si>
  <si>
    <t>а</t>
  </si>
  <si>
    <t>иа</t>
  </si>
  <si>
    <t>у/п</t>
  </si>
  <si>
    <t>т/п</t>
  </si>
  <si>
    <t>Государственная (итоговая) аттестация  2 недели</t>
  </si>
  <si>
    <t xml:space="preserve">  4 часа на одного обучающегся в год (всего 300 часов)                 </t>
  </si>
  <si>
    <t>Промежуточная аттестация 5 недель</t>
  </si>
  <si>
    <t>2</t>
  </si>
  <si>
    <t>ОДП.04</t>
  </si>
  <si>
    <t>Астрономия</t>
  </si>
  <si>
    <t xml:space="preserve"> по профессии НПО " Мастер столярно-плотничных и паркетиных работ"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</si>
</sst>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Bookman Old Style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left"/>
    </xf>
    <xf numFmtId="0" fontId="14" fillId="0" borderId="13" xfId="0" applyFont="1" applyBorder="1" applyAlignment="1">
      <alignment textRotation="90"/>
    </xf>
    <xf numFmtId="0" fontId="14" fillId="0" borderId="14" xfId="0" applyFont="1" applyBorder="1" applyAlignment="1">
      <alignment textRotation="90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justify" vertical="top"/>
    </xf>
    <xf numFmtId="0" fontId="4" fillId="0" borderId="2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19" fillId="32" borderId="30" xfId="0" applyFont="1" applyFill="1" applyBorder="1" applyAlignment="1">
      <alignment horizontal="center" vertical="top" wrapText="1"/>
    </xf>
    <xf numFmtId="0" fontId="19" fillId="32" borderId="13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 vertical="top" wrapText="1"/>
    </xf>
    <xf numFmtId="0" fontId="11" fillId="32" borderId="29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top" wrapText="1"/>
    </xf>
    <xf numFmtId="0" fontId="11" fillId="32" borderId="23" xfId="0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1" fillId="32" borderId="3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32" borderId="36" xfId="0" applyFont="1" applyFill="1" applyBorder="1" applyAlignment="1">
      <alignment horizontal="center" vertical="top" wrapText="1"/>
    </xf>
    <xf numFmtId="0" fontId="2" fillId="32" borderId="37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2" fillId="32" borderId="3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textRotation="90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0" fontId="5" fillId="0" borderId="31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20" fillId="0" borderId="25" xfId="0" applyFont="1" applyFill="1" applyBorder="1" applyAlignment="1">
      <alignment vertical="top"/>
    </xf>
    <xf numFmtId="2" fontId="20" fillId="0" borderId="16" xfId="0" applyNumberFormat="1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0" fontId="3" fillId="0" borderId="43" xfId="0" applyFont="1" applyBorder="1" applyAlignment="1">
      <alignment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9" fillId="32" borderId="32" xfId="0" applyFont="1" applyFill="1" applyBorder="1" applyAlignment="1">
      <alignment horizontal="center" vertical="top" wrapText="1"/>
    </xf>
    <xf numFmtId="0" fontId="19" fillId="32" borderId="20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33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8" fillId="0" borderId="31" xfId="0" applyFont="1" applyBorder="1" applyAlignment="1">
      <alignment horizontal="center" vertical="top" wrapText="1"/>
    </xf>
    <xf numFmtId="0" fontId="3" fillId="32" borderId="4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32" borderId="54" xfId="0" applyFont="1" applyFill="1" applyBorder="1" applyAlignment="1">
      <alignment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2" fillId="0" borderId="4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0" borderId="5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47" xfId="0" applyFont="1" applyBorder="1" applyAlignment="1">
      <alignment horizontal="center" vertical="top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11" fillId="32" borderId="6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8" fillId="0" borderId="12" xfId="0" applyFont="1" applyBorder="1" applyAlignment="1" applyProtection="1">
      <alignment vertical="top"/>
      <protection locked="0"/>
    </xf>
    <xf numFmtId="168" fontId="8" fillId="0" borderId="12" xfId="0" applyNumberFormat="1" applyFont="1" applyBorder="1" applyAlignment="1">
      <alignment horizontal="right" vertical="top" wrapText="1"/>
    </xf>
    <xf numFmtId="0" fontId="4" fillId="0" borderId="64" xfId="0" applyFont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top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32" borderId="65" xfId="0" applyFont="1" applyFill="1" applyBorder="1" applyAlignment="1">
      <alignment horizontal="center" vertical="center" wrapText="1"/>
    </xf>
    <xf numFmtId="0" fontId="11" fillId="32" borderId="66" xfId="0" applyFont="1" applyFill="1" applyBorder="1" applyAlignment="1">
      <alignment horizontal="center" vertical="center" wrapText="1"/>
    </xf>
    <xf numFmtId="0" fontId="11" fillId="32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11" fillId="32" borderId="6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6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70" xfId="0" applyFont="1" applyFill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68" fontId="8" fillId="0" borderId="12" xfId="0" applyNumberFormat="1" applyFont="1" applyBorder="1" applyAlignment="1" applyProtection="1">
      <alignment vertical="top" wrapText="1"/>
      <protection locked="0"/>
    </xf>
    <xf numFmtId="0" fontId="14" fillId="33" borderId="13" xfId="0" applyFont="1" applyFill="1" applyBorder="1" applyAlignment="1">
      <alignment/>
    </xf>
    <xf numFmtId="168" fontId="14" fillId="0" borderId="13" xfId="0" applyNumberFormat="1" applyFont="1" applyBorder="1" applyAlignment="1">
      <alignment/>
    </xf>
    <xf numFmtId="0" fontId="28" fillId="0" borderId="28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28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 applyProtection="1">
      <alignment vertical="top" wrapText="1"/>
      <protection locked="0"/>
    </xf>
    <xf numFmtId="0" fontId="8" fillId="32" borderId="12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54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9" fillId="0" borderId="72" xfId="0" applyFont="1" applyBorder="1" applyAlignment="1">
      <alignment wrapText="1"/>
    </xf>
    <xf numFmtId="0" fontId="29" fillId="0" borderId="73" xfId="0" applyFont="1" applyBorder="1" applyAlignment="1">
      <alignment wrapText="1"/>
    </xf>
    <xf numFmtId="0" fontId="29" fillId="0" borderId="42" xfId="0" applyFont="1" applyBorder="1" applyAlignment="1">
      <alignment wrapText="1"/>
    </xf>
    <xf numFmtId="0" fontId="28" fillId="0" borderId="74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1" fillId="32" borderId="74" xfId="0" applyFont="1" applyFill="1" applyBorder="1" applyAlignment="1">
      <alignment wrapText="1"/>
    </xf>
    <xf numFmtId="0" fontId="11" fillId="32" borderId="75" xfId="0" applyFont="1" applyFill="1" applyBorder="1" applyAlignment="1">
      <alignment wrapText="1"/>
    </xf>
    <xf numFmtId="0" fontId="11" fillId="32" borderId="30" xfId="0" applyFont="1" applyFill="1" applyBorder="1" applyAlignment="1">
      <alignment wrapText="1"/>
    </xf>
    <xf numFmtId="0" fontId="11" fillId="0" borderId="46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right" vertical="center" wrapText="1"/>
    </xf>
    <xf numFmtId="0" fontId="11" fillId="0" borderId="71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32" borderId="76" xfId="0" applyFont="1" applyFill="1" applyBorder="1" applyAlignment="1">
      <alignment horizontal="left" wrapText="1"/>
    </xf>
    <xf numFmtId="0" fontId="11" fillId="32" borderId="0" xfId="0" applyFont="1" applyFill="1" applyBorder="1" applyAlignment="1">
      <alignment horizontal="left" wrapText="1"/>
    </xf>
    <xf numFmtId="0" fontId="11" fillId="32" borderId="51" xfId="0" applyFont="1" applyFill="1" applyBorder="1" applyAlignment="1">
      <alignment horizontal="left" wrapText="1"/>
    </xf>
    <xf numFmtId="0" fontId="11" fillId="32" borderId="77" xfId="0" applyFont="1" applyFill="1" applyBorder="1" applyAlignment="1">
      <alignment horizontal="left" wrapText="1"/>
    </xf>
    <xf numFmtId="0" fontId="11" fillId="32" borderId="78" xfId="0" applyFont="1" applyFill="1" applyBorder="1" applyAlignment="1">
      <alignment horizontal="left" wrapText="1"/>
    </xf>
    <xf numFmtId="0" fontId="11" fillId="32" borderId="32" xfId="0" applyFont="1" applyFill="1" applyBorder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16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textRotation="90"/>
    </xf>
    <xf numFmtId="0" fontId="14" fillId="0" borderId="30" xfId="0" applyFont="1" applyBorder="1" applyAlignment="1">
      <alignment horizontal="center" textRotation="90"/>
    </xf>
    <xf numFmtId="0" fontId="16" fillId="0" borderId="0" xfId="0" applyFont="1" applyAlignment="1">
      <alignment horizontal="left"/>
    </xf>
    <xf numFmtId="0" fontId="15" fillId="0" borderId="13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6" fillId="0" borderId="5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4" fillId="0" borderId="13" xfId="0" applyFont="1" applyBorder="1" applyAlignment="1">
      <alignment horizontal="center" textRotation="90"/>
    </xf>
    <xf numFmtId="0" fontId="3" fillId="32" borderId="56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L58"/>
  <sheetViews>
    <sheetView view="pageBreakPreview" zoomScaleNormal="70" zoomScaleSheetLayoutView="100" zoomScalePageLayoutView="0" workbookViewId="0" topLeftCell="A1">
      <selection activeCell="A1" sqref="A1:I10"/>
    </sheetView>
  </sheetViews>
  <sheetFormatPr defaultColWidth="9.140625" defaultRowHeight="15"/>
  <cols>
    <col min="1" max="1" width="13.8515625" style="0" customWidth="1"/>
    <col min="2" max="2" width="17.7109375" style="0" customWidth="1"/>
    <col min="3" max="3" width="14.00390625" style="0" customWidth="1"/>
    <col min="4" max="5" width="14.28125" style="0" customWidth="1"/>
    <col min="6" max="6" width="17.7109375" style="0" customWidth="1"/>
    <col min="7" max="7" width="17.28125" style="0" customWidth="1"/>
    <col min="8" max="8" width="16.421875" style="0" customWidth="1"/>
  </cols>
  <sheetData>
    <row r="1" spans="1:9" ht="18.75">
      <c r="A1" s="348" t="s">
        <v>73</v>
      </c>
      <c r="B1" s="348"/>
      <c r="C1" s="348"/>
      <c r="D1" s="348"/>
      <c r="E1" s="348"/>
      <c r="F1" s="348"/>
      <c r="G1" s="348"/>
      <c r="H1" s="348"/>
      <c r="I1" s="348"/>
    </row>
    <row r="2" ht="15.75" thickBot="1"/>
    <row r="3" spans="1:9" ht="45" customHeight="1" thickBot="1">
      <c r="A3" s="343" t="s">
        <v>60</v>
      </c>
      <c r="B3" s="346" t="s">
        <v>61</v>
      </c>
      <c r="C3" s="343" t="s">
        <v>62</v>
      </c>
      <c r="D3" s="350" t="s">
        <v>63</v>
      </c>
      <c r="E3" s="351"/>
      <c r="F3" s="343" t="s">
        <v>64</v>
      </c>
      <c r="G3" s="343" t="s">
        <v>65</v>
      </c>
      <c r="H3" s="343" t="s">
        <v>66</v>
      </c>
      <c r="I3" s="343" t="s">
        <v>48</v>
      </c>
    </row>
    <row r="4" spans="1:9" ht="43.5" customHeight="1">
      <c r="A4" s="344"/>
      <c r="B4" s="349"/>
      <c r="C4" s="344"/>
      <c r="D4" s="346" t="s">
        <v>67</v>
      </c>
      <c r="E4" s="3" t="s">
        <v>68</v>
      </c>
      <c r="F4" s="344"/>
      <c r="G4" s="344"/>
      <c r="H4" s="344"/>
      <c r="I4" s="344"/>
    </row>
    <row r="5" spans="1:9" ht="42.75" customHeight="1" thickBot="1">
      <c r="A5" s="345"/>
      <c r="B5" s="347"/>
      <c r="C5" s="345"/>
      <c r="D5" s="347"/>
      <c r="E5" s="124" t="s">
        <v>69</v>
      </c>
      <c r="F5" s="345"/>
      <c r="G5" s="345"/>
      <c r="H5" s="345"/>
      <c r="I5" s="345"/>
    </row>
    <row r="6" spans="1:9" ht="19.5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9.5" thickBot="1">
      <c r="A7" s="8" t="s">
        <v>70</v>
      </c>
      <c r="B7" s="261">
        <v>38</v>
      </c>
      <c r="C7" s="7">
        <v>2</v>
      </c>
      <c r="D7" s="7">
        <v>0</v>
      </c>
      <c r="E7" s="7"/>
      <c r="F7" s="318">
        <v>1</v>
      </c>
      <c r="G7" s="7"/>
      <c r="H7" s="7">
        <v>11</v>
      </c>
      <c r="I7" s="7">
        <v>52</v>
      </c>
    </row>
    <row r="8" spans="1:9" ht="19.5" thickBot="1">
      <c r="A8" s="8" t="s">
        <v>71</v>
      </c>
      <c r="B8" s="261">
        <v>28.5</v>
      </c>
      <c r="C8" s="7">
        <v>4</v>
      </c>
      <c r="D8" s="307">
        <v>6.5</v>
      </c>
      <c r="E8" s="7"/>
      <c r="F8" s="318">
        <v>2</v>
      </c>
      <c r="G8" s="7"/>
      <c r="H8" s="7">
        <v>11</v>
      </c>
      <c r="I8" s="7">
        <v>52</v>
      </c>
    </row>
    <row r="9" spans="1:9" ht="19.5" thickBot="1">
      <c r="A9" s="8" t="s">
        <v>72</v>
      </c>
      <c r="B9" s="274">
        <v>10.5</v>
      </c>
      <c r="C9" s="273">
        <v>10</v>
      </c>
      <c r="D9" s="307">
        <v>16.5</v>
      </c>
      <c r="E9" s="7"/>
      <c r="F9" s="318">
        <v>2</v>
      </c>
      <c r="G9" s="7">
        <v>2</v>
      </c>
      <c r="H9" s="7">
        <v>2</v>
      </c>
      <c r="I9" s="7">
        <v>43</v>
      </c>
    </row>
    <row r="10" spans="1:9" ht="19.5" thickBot="1">
      <c r="A10" s="8" t="s">
        <v>48</v>
      </c>
      <c r="B10" s="6">
        <f>SUM(B7:B9)</f>
        <v>77</v>
      </c>
      <c r="C10" s="6">
        <v>16</v>
      </c>
      <c r="D10" s="6">
        <v>23</v>
      </c>
      <c r="E10" s="6"/>
      <c r="F10" s="319">
        <v>5</v>
      </c>
      <c r="G10" s="6">
        <v>2</v>
      </c>
      <c r="H10" s="6">
        <v>24</v>
      </c>
      <c r="I10" s="6">
        <v>147</v>
      </c>
    </row>
    <row r="11" spans="10:12" ht="15">
      <c r="J11" s="9"/>
      <c r="K11" s="9"/>
      <c r="L11" s="9"/>
    </row>
    <row r="12" spans="10:12" ht="15">
      <c r="J12" s="9"/>
      <c r="K12" s="9"/>
      <c r="L12" s="9"/>
    </row>
    <row r="13" spans="10:12" ht="15">
      <c r="J13" s="9"/>
      <c r="K13" s="9"/>
      <c r="L13" s="9"/>
    </row>
    <row r="14" spans="10:12" ht="15">
      <c r="J14" s="9"/>
      <c r="K14" s="9"/>
      <c r="L14" s="9"/>
    </row>
    <row r="15" spans="10:12" ht="15">
      <c r="J15" s="9"/>
      <c r="K15" s="9"/>
      <c r="L15" s="9"/>
    </row>
    <row r="16" spans="10:12" ht="15">
      <c r="J16" s="9"/>
      <c r="K16" s="9"/>
      <c r="L16" s="9"/>
    </row>
    <row r="17" spans="10:12" ht="15">
      <c r="J17" s="9"/>
      <c r="K17" s="9"/>
      <c r="L17" s="9"/>
    </row>
    <row r="58" ht="15">
      <c r="B58" t="s">
        <v>190</v>
      </c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E58"/>
  <sheetViews>
    <sheetView view="pageBreakPreview" zoomScaleSheetLayoutView="100" zoomScalePageLayoutView="50" workbookViewId="0" topLeftCell="A37">
      <selection activeCell="Q61" sqref="Q61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5.140625" style="0" customWidth="1"/>
    <col min="4" max="4" width="4.8515625" style="0" customWidth="1"/>
    <col min="5" max="5" width="5.57421875" style="0" bestFit="1" customWidth="1"/>
    <col min="6" max="6" width="6.140625" style="0" customWidth="1"/>
    <col min="7" max="7" width="6.00390625" style="0" customWidth="1"/>
    <col min="8" max="8" width="8.28125" style="0" customWidth="1"/>
    <col min="9" max="9" width="7.28125" style="0" customWidth="1"/>
    <col min="10" max="10" width="7.421875" style="0" customWidth="1"/>
    <col min="11" max="11" width="5.8515625" style="0" customWidth="1"/>
    <col min="12" max="13" width="8.00390625" style="0" customWidth="1"/>
    <col min="14" max="14" width="7.57421875" style="0" customWidth="1"/>
    <col min="15" max="15" width="9.00390625" style="0" customWidth="1"/>
    <col min="16" max="16" width="7.57421875" style="0" customWidth="1"/>
    <col min="17" max="17" width="12.28125" style="0" customWidth="1"/>
  </cols>
  <sheetData>
    <row r="1" spans="1:16" ht="15.75">
      <c r="A1" s="406" t="s">
        <v>87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ht="15.75" thickBot="1"/>
    <row r="3" spans="1:17" ht="24.75" customHeight="1" thickBot="1">
      <c r="A3" s="400" t="s">
        <v>0</v>
      </c>
      <c r="B3" s="367" t="s">
        <v>1</v>
      </c>
      <c r="C3" s="391" t="s">
        <v>180</v>
      </c>
      <c r="D3" s="392"/>
      <c r="E3" s="393"/>
      <c r="F3" s="352" t="s">
        <v>2</v>
      </c>
      <c r="G3" s="365"/>
      <c r="H3" s="365"/>
      <c r="I3" s="365"/>
      <c r="J3" s="405"/>
      <c r="K3" s="416" t="s">
        <v>91</v>
      </c>
      <c r="L3" s="412" t="s">
        <v>93</v>
      </c>
      <c r="M3" s="413"/>
      <c r="N3" s="413"/>
      <c r="O3" s="413"/>
      <c r="P3" s="413"/>
      <c r="Q3" s="414"/>
    </row>
    <row r="4" spans="1:17" ht="27" customHeight="1">
      <c r="A4" s="401"/>
      <c r="B4" s="403"/>
      <c r="C4" s="394"/>
      <c r="D4" s="395"/>
      <c r="E4" s="396"/>
      <c r="F4" s="407" t="s">
        <v>3</v>
      </c>
      <c r="G4" s="409" t="s">
        <v>4</v>
      </c>
      <c r="H4" s="419" t="s">
        <v>92</v>
      </c>
      <c r="I4" s="419"/>
      <c r="J4" s="420"/>
      <c r="K4" s="417"/>
      <c r="L4" s="411" t="s">
        <v>5</v>
      </c>
      <c r="M4" s="385"/>
      <c r="N4" s="385" t="s">
        <v>6</v>
      </c>
      <c r="O4" s="385"/>
      <c r="P4" s="387" t="s">
        <v>7</v>
      </c>
      <c r="Q4" s="415"/>
    </row>
    <row r="5" spans="1:17" ht="96.75" customHeight="1" thickBot="1">
      <c r="A5" s="402"/>
      <c r="B5" s="404"/>
      <c r="C5" s="397"/>
      <c r="D5" s="398"/>
      <c r="E5" s="399"/>
      <c r="F5" s="408"/>
      <c r="G5" s="410"/>
      <c r="H5" s="158" t="s">
        <v>94</v>
      </c>
      <c r="I5" s="381" t="s">
        <v>8</v>
      </c>
      <c r="J5" s="382"/>
      <c r="K5" s="418"/>
      <c r="L5" s="213" t="s">
        <v>9</v>
      </c>
      <c r="M5" s="214" t="s">
        <v>10</v>
      </c>
      <c r="N5" s="214" t="s">
        <v>11</v>
      </c>
      <c r="O5" s="214" t="s">
        <v>12</v>
      </c>
      <c r="P5" s="215" t="s">
        <v>13</v>
      </c>
      <c r="Q5" s="206" t="s">
        <v>189</v>
      </c>
    </row>
    <row r="6" spans="1:17" ht="28.5" customHeight="1">
      <c r="A6" s="363"/>
      <c r="B6" s="379"/>
      <c r="C6" s="352" t="s">
        <v>88</v>
      </c>
      <c r="D6" s="365" t="s">
        <v>89</v>
      </c>
      <c r="E6" s="367" t="s">
        <v>90</v>
      </c>
      <c r="F6" s="371"/>
      <c r="G6" s="389"/>
      <c r="H6" s="389"/>
      <c r="I6" s="385" t="s">
        <v>14</v>
      </c>
      <c r="J6" s="387" t="s">
        <v>15</v>
      </c>
      <c r="K6" s="421"/>
      <c r="L6" s="216">
        <v>17</v>
      </c>
      <c r="M6" s="159">
        <v>23</v>
      </c>
      <c r="N6" s="159">
        <v>17</v>
      </c>
      <c r="O6" s="159">
        <v>22</v>
      </c>
      <c r="P6" s="208">
        <v>17</v>
      </c>
      <c r="Q6" s="244">
        <v>20</v>
      </c>
    </row>
    <row r="7" spans="1:17" ht="27.75" customHeight="1" thickBot="1">
      <c r="A7" s="364"/>
      <c r="B7" s="380"/>
      <c r="C7" s="353"/>
      <c r="D7" s="366"/>
      <c r="E7" s="368"/>
      <c r="F7" s="372"/>
      <c r="G7" s="390"/>
      <c r="H7" s="390"/>
      <c r="I7" s="386"/>
      <c r="J7" s="388"/>
      <c r="K7" s="422"/>
      <c r="L7" s="218" t="s">
        <v>16</v>
      </c>
      <c r="M7" s="160" t="s">
        <v>16</v>
      </c>
      <c r="N7" s="160" t="s">
        <v>16</v>
      </c>
      <c r="O7" s="160" t="s">
        <v>16</v>
      </c>
      <c r="P7" s="209" t="s">
        <v>16</v>
      </c>
      <c r="Q7" s="157" t="s">
        <v>16</v>
      </c>
    </row>
    <row r="8" spans="1:17" ht="15.75" thickBot="1">
      <c r="A8" s="161">
        <v>1</v>
      </c>
      <c r="B8" s="162">
        <v>2</v>
      </c>
      <c r="C8" s="163">
        <v>3</v>
      </c>
      <c r="D8" s="164">
        <v>4</v>
      </c>
      <c r="E8" s="162">
        <v>5</v>
      </c>
      <c r="F8" s="163">
        <v>6</v>
      </c>
      <c r="G8" s="164">
        <v>7</v>
      </c>
      <c r="H8" s="164">
        <v>8</v>
      </c>
      <c r="I8" s="164">
        <v>9</v>
      </c>
      <c r="J8" s="165">
        <v>10</v>
      </c>
      <c r="K8" s="166">
        <v>11</v>
      </c>
      <c r="L8" s="240">
        <v>12</v>
      </c>
      <c r="M8" s="241">
        <v>13</v>
      </c>
      <c r="N8" s="241">
        <v>14</v>
      </c>
      <c r="O8" s="241">
        <v>15</v>
      </c>
      <c r="P8" s="242">
        <v>16</v>
      </c>
      <c r="Q8" s="243">
        <v>17</v>
      </c>
    </row>
    <row r="9" spans="1:18" ht="15.75" thickBot="1">
      <c r="A9" s="106" t="s">
        <v>17</v>
      </c>
      <c r="B9" s="175" t="s">
        <v>18</v>
      </c>
      <c r="C9" s="176"/>
      <c r="D9" s="177"/>
      <c r="E9" s="91"/>
      <c r="F9" s="178">
        <f>SUM(F10:F24)</f>
        <v>2982</v>
      </c>
      <c r="G9" s="310"/>
      <c r="H9" s="314">
        <f>SUM(L9:P9)</f>
        <v>2052</v>
      </c>
      <c r="I9" s="94">
        <f>SUM(I10:I24)</f>
        <v>1873</v>
      </c>
      <c r="J9" s="95">
        <f>SUM(J14:J22)</f>
        <v>179</v>
      </c>
      <c r="K9" s="113"/>
      <c r="L9" s="92">
        <f>SUM(L10:L24)</f>
        <v>510</v>
      </c>
      <c r="M9" s="93">
        <f>SUM(M10:M24)</f>
        <v>702</v>
      </c>
      <c r="N9" s="93">
        <f>SUM(N10:N24)</f>
        <v>398</v>
      </c>
      <c r="O9" s="93">
        <f>SUM(O10:O24)</f>
        <v>347</v>
      </c>
      <c r="P9" s="112">
        <f>SUM(P10:P24)</f>
        <v>95</v>
      </c>
      <c r="Q9" s="220"/>
      <c r="R9" s="1"/>
    </row>
    <row r="10" spans="1:17" ht="15">
      <c r="A10" s="167" t="s">
        <v>19</v>
      </c>
      <c r="B10" s="168" t="s">
        <v>20</v>
      </c>
      <c r="C10" s="169"/>
      <c r="D10" s="98">
        <v>1</v>
      </c>
      <c r="E10" s="97" t="s">
        <v>99</v>
      </c>
      <c r="F10" s="170">
        <f>ROUNDDOWN(H10*1.5,0)</f>
        <v>117</v>
      </c>
      <c r="G10" s="171">
        <f>F10-H10</f>
        <v>39</v>
      </c>
      <c r="H10" s="98">
        <v>78</v>
      </c>
      <c r="I10" s="172">
        <v>78</v>
      </c>
      <c r="J10" s="173"/>
      <c r="K10" s="174"/>
      <c r="L10" s="221">
        <v>17</v>
      </c>
      <c r="M10" s="118">
        <v>22</v>
      </c>
      <c r="N10" s="118">
        <v>17</v>
      </c>
      <c r="O10" s="118">
        <v>22</v>
      </c>
      <c r="P10" s="210"/>
      <c r="Q10" s="217"/>
    </row>
    <row r="11" spans="1:17" ht="15">
      <c r="A11" s="147" t="s">
        <v>21</v>
      </c>
      <c r="B11" s="67" t="s">
        <v>22</v>
      </c>
      <c r="C11" s="68"/>
      <c r="D11" s="69">
        <v>4</v>
      </c>
      <c r="E11" s="77"/>
      <c r="F11" s="71">
        <f aca="true" t="shared" si="0" ref="F11:F23">ROUNDDOWN(H11*1.5,0)</f>
        <v>315</v>
      </c>
      <c r="G11" s="72">
        <f aca="true" t="shared" si="1" ref="G11:G23">F11-H11</f>
        <v>105</v>
      </c>
      <c r="H11" s="69">
        <f aca="true" t="shared" si="2" ref="H11:H23">SUM(L11:P11)</f>
        <v>210</v>
      </c>
      <c r="I11" s="73">
        <v>210</v>
      </c>
      <c r="J11" s="74"/>
      <c r="K11" s="75"/>
      <c r="L11" s="222">
        <v>51</v>
      </c>
      <c r="M11" s="69">
        <v>64</v>
      </c>
      <c r="N11" s="69">
        <v>51</v>
      </c>
      <c r="O11" s="69">
        <v>44</v>
      </c>
      <c r="P11" s="101"/>
      <c r="Q11" s="223"/>
    </row>
    <row r="12" spans="1:17" ht="15">
      <c r="A12" s="147" t="s">
        <v>23</v>
      </c>
      <c r="B12" s="67" t="s">
        <v>24</v>
      </c>
      <c r="C12" s="68"/>
      <c r="D12" s="69">
        <v>4</v>
      </c>
      <c r="E12" s="77"/>
      <c r="F12" s="71">
        <f t="shared" si="0"/>
        <v>256</v>
      </c>
      <c r="G12" s="72">
        <f t="shared" si="1"/>
        <v>85</v>
      </c>
      <c r="H12" s="69">
        <f t="shared" si="2"/>
        <v>171</v>
      </c>
      <c r="I12" s="73">
        <v>171</v>
      </c>
      <c r="J12" s="74"/>
      <c r="K12" s="75"/>
      <c r="L12" s="222">
        <v>51</v>
      </c>
      <c r="M12" s="69">
        <v>60</v>
      </c>
      <c r="N12" s="69">
        <v>34</v>
      </c>
      <c r="O12" s="69">
        <v>26</v>
      </c>
      <c r="P12" s="101"/>
      <c r="Q12" s="223"/>
    </row>
    <row r="13" spans="1:18" ht="15">
      <c r="A13" s="147" t="s">
        <v>25</v>
      </c>
      <c r="B13" s="67" t="s">
        <v>26</v>
      </c>
      <c r="C13" s="68"/>
      <c r="D13" s="69">
        <v>4</v>
      </c>
      <c r="E13" s="77"/>
      <c r="F13" s="71">
        <f t="shared" si="0"/>
        <v>210</v>
      </c>
      <c r="G13" s="72">
        <f t="shared" si="1"/>
        <v>70</v>
      </c>
      <c r="H13" s="69">
        <f t="shared" si="2"/>
        <v>140</v>
      </c>
      <c r="I13" s="73">
        <v>140</v>
      </c>
      <c r="J13" s="74"/>
      <c r="K13" s="75"/>
      <c r="L13" s="222">
        <v>34</v>
      </c>
      <c r="M13" s="69">
        <v>40</v>
      </c>
      <c r="N13" s="69">
        <v>34</v>
      </c>
      <c r="O13" s="69">
        <v>32</v>
      </c>
      <c r="P13" s="101"/>
      <c r="Q13" s="223"/>
      <c r="R13" s="1"/>
    </row>
    <row r="14" spans="1:17" ht="15">
      <c r="A14" s="147" t="s">
        <v>27</v>
      </c>
      <c r="B14" s="67" t="s">
        <v>29</v>
      </c>
      <c r="C14" s="68"/>
      <c r="D14" s="69">
        <v>2</v>
      </c>
      <c r="E14" s="77"/>
      <c r="F14" s="71">
        <f t="shared" si="0"/>
        <v>117</v>
      </c>
      <c r="G14" s="72">
        <f t="shared" si="1"/>
        <v>39</v>
      </c>
      <c r="H14" s="69">
        <v>78</v>
      </c>
      <c r="I14" s="73">
        <v>72</v>
      </c>
      <c r="J14" s="74">
        <v>6</v>
      </c>
      <c r="K14" s="75"/>
      <c r="L14" s="222">
        <v>34</v>
      </c>
      <c r="M14" s="69">
        <v>44</v>
      </c>
      <c r="N14" s="69"/>
      <c r="O14" s="69"/>
      <c r="P14" s="101"/>
      <c r="Q14" s="223"/>
    </row>
    <row r="15" spans="1:17" ht="12.75" customHeight="1">
      <c r="A15" s="147" t="s">
        <v>28</v>
      </c>
      <c r="B15" s="67" t="s">
        <v>31</v>
      </c>
      <c r="C15" s="68"/>
      <c r="D15" s="69"/>
      <c r="E15" s="321" t="s">
        <v>203</v>
      </c>
      <c r="F15" s="71">
        <f t="shared" si="0"/>
        <v>117</v>
      </c>
      <c r="G15" s="72">
        <f t="shared" si="1"/>
        <v>39</v>
      </c>
      <c r="H15" s="69">
        <v>78</v>
      </c>
      <c r="I15" s="73">
        <v>72</v>
      </c>
      <c r="J15" s="74">
        <v>6</v>
      </c>
      <c r="K15" s="75"/>
      <c r="L15" s="222">
        <v>34</v>
      </c>
      <c r="M15" s="69">
        <v>44</v>
      </c>
      <c r="N15" s="69"/>
      <c r="O15" s="69"/>
      <c r="P15" s="101"/>
      <c r="Q15" s="223"/>
    </row>
    <row r="16" spans="1:17" ht="25.5">
      <c r="A16" s="147" t="s">
        <v>30</v>
      </c>
      <c r="B16" s="67" t="s">
        <v>160</v>
      </c>
      <c r="C16" s="68"/>
      <c r="D16" s="69">
        <v>4</v>
      </c>
      <c r="E16" s="70"/>
      <c r="F16" s="71">
        <f t="shared" si="0"/>
        <v>210</v>
      </c>
      <c r="G16" s="72">
        <f t="shared" si="1"/>
        <v>70</v>
      </c>
      <c r="H16" s="69">
        <f t="shared" si="2"/>
        <v>140</v>
      </c>
      <c r="I16" s="73">
        <v>140</v>
      </c>
      <c r="J16" s="74"/>
      <c r="K16" s="75"/>
      <c r="L16" s="222">
        <v>34</v>
      </c>
      <c r="M16" s="69">
        <v>40</v>
      </c>
      <c r="N16" s="69">
        <v>34</v>
      </c>
      <c r="O16" s="69">
        <v>32</v>
      </c>
      <c r="P16" s="101"/>
      <c r="Q16" s="223"/>
    </row>
    <row r="17" spans="1:17" ht="25.5">
      <c r="A17" s="147" t="s">
        <v>32</v>
      </c>
      <c r="B17" s="67" t="s">
        <v>33</v>
      </c>
      <c r="C17" s="68"/>
      <c r="D17" s="69">
        <v>2</v>
      </c>
      <c r="E17" s="70"/>
      <c r="F17" s="71">
        <f t="shared" si="0"/>
        <v>105</v>
      </c>
      <c r="G17" s="72">
        <f t="shared" si="1"/>
        <v>35</v>
      </c>
      <c r="H17" s="69">
        <f t="shared" si="2"/>
        <v>70</v>
      </c>
      <c r="I17" s="73">
        <v>70</v>
      </c>
      <c r="J17" s="74"/>
      <c r="K17" s="75"/>
      <c r="L17" s="222">
        <v>34</v>
      </c>
      <c r="M17" s="69">
        <v>36</v>
      </c>
      <c r="N17" s="69"/>
      <c r="O17" s="69"/>
      <c r="P17" s="101"/>
      <c r="Q17" s="223"/>
    </row>
    <row r="18" spans="1:17" ht="15">
      <c r="A18" s="147" t="s">
        <v>34</v>
      </c>
      <c r="B18" s="67" t="s">
        <v>35</v>
      </c>
      <c r="C18" s="68"/>
      <c r="D18" s="69"/>
      <c r="E18" s="77"/>
      <c r="F18" s="71">
        <f t="shared" si="0"/>
        <v>256</v>
      </c>
      <c r="G18" s="72">
        <f t="shared" si="1"/>
        <v>85</v>
      </c>
      <c r="H18" s="69">
        <f t="shared" si="2"/>
        <v>171</v>
      </c>
      <c r="I18" s="73">
        <v>171</v>
      </c>
      <c r="J18" s="74"/>
      <c r="K18" s="75"/>
      <c r="L18" s="222">
        <v>51</v>
      </c>
      <c r="M18" s="69">
        <v>60</v>
      </c>
      <c r="N18" s="69">
        <v>34</v>
      </c>
      <c r="O18" s="69">
        <v>26</v>
      </c>
      <c r="P18" s="101"/>
      <c r="Q18" s="223"/>
    </row>
    <row r="19" spans="1:17" ht="15">
      <c r="A19" s="147" t="s">
        <v>36</v>
      </c>
      <c r="B19" s="67" t="s">
        <v>39</v>
      </c>
      <c r="C19" s="68"/>
      <c r="D19" s="69">
        <v>1</v>
      </c>
      <c r="E19" s="78">
        <v>4</v>
      </c>
      <c r="F19" s="71">
        <f t="shared" si="0"/>
        <v>513</v>
      </c>
      <c r="G19" s="72">
        <f t="shared" si="1"/>
        <v>171</v>
      </c>
      <c r="H19" s="69">
        <f t="shared" si="2"/>
        <v>342</v>
      </c>
      <c r="I19" s="73">
        <v>342</v>
      </c>
      <c r="J19" s="74"/>
      <c r="K19" s="75"/>
      <c r="L19" s="222">
        <v>68</v>
      </c>
      <c r="M19" s="69">
        <v>110</v>
      </c>
      <c r="N19" s="69">
        <v>84</v>
      </c>
      <c r="O19" s="69">
        <v>80</v>
      </c>
      <c r="P19" s="101"/>
      <c r="Q19" s="223"/>
    </row>
    <row r="20" spans="1:17" ht="15">
      <c r="A20" s="147" t="s">
        <v>38</v>
      </c>
      <c r="B20" s="67" t="s">
        <v>37</v>
      </c>
      <c r="C20" s="68"/>
      <c r="D20" s="69">
        <v>4</v>
      </c>
      <c r="E20" s="78"/>
      <c r="F20" s="71">
        <f t="shared" si="0"/>
        <v>373</v>
      </c>
      <c r="G20" s="72">
        <f t="shared" si="1"/>
        <v>124</v>
      </c>
      <c r="H20" s="69">
        <f t="shared" si="2"/>
        <v>249</v>
      </c>
      <c r="I20" s="73">
        <v>240</v>
      </c>
      <c r="J20" s="74">
        <v>9</v>
      </c>
      <c r="K20" s="75"/>
      <c r="L20" s="222">
        <v>68</v>
      </c>
      <c r="M20" s="69">
        <v>110</v>
      </c>
      <c r="N20" s="69">
        <v>41</v>
      </c>
      <c r="O20" s="69">
        <v>30</v>
      </c>
      <c r="P20" s="101"/>
      <c r="Q20" s="223"/>
    </row>
    <row r="21" spans="1:17" ht="15">
      <c r="A21" s="322" t="s">
        <v>40</v>
      </c>
      <c r="B21" s="323" t="s">
        <v>205</v>
      </c>
      <c r="C21" s="68">
        <v>4</v>
      </c>
      <c r="D21" s="69"/>
      <c r="E21" s="78"/>
      <c r="F21" s="71"/>
      <c r="G21" s="72"/>
      <c r="H21" s="69">
        <v>36</v>
      </c>
      <c r="I21" s="73">
        <v>26</v>
      </c>
      <c r="J21" s="74">
        <v>10</v>
      </c>
      <c r="K21" s="75"/>
      <c r="L21" s="222"/>
      <c r="M21" s="69"/>
      <c r="N21" s="69">
        <v>18</v>
      </c>
      <c r="O21" s="69">
        <v>18</v>
      </c>
      <c r="P21" s="101"/>
      <c r="Q21" s="223"/>
    </row>
    <row r="22" spans="1:17" ht="15">
      <c r="A22" s="322" t="s">
        <v>204</v>
      </c>
      <c r="B22" s="67" t="s">
        <v>78</v>
      </c>
      <c r="C22" s="68"/>
      <c r="D22" s="69"/>
      <c r="E22" s="77">
        <v>5</v>
      </c>
      <c r="F22" s="71">
        <f t="shared" si="0"/>
        <v>342</v>
      </c>
      <c r="G22" s="72">
        <f t="shared" si="1"/>
        <v>114</v>
      </c>
      <c r="H22" s="69">
        <f t="shared" si="2"/>
        <v>228</v>
      </c>
      <c r="I22" s="73">
        <v>80</v>
      </c>
      <c r="J22" s="74">
        <v>148</v>
      </c>
      <c r="K22" s="75"/>
      <c r="L22" s="222">
        <v>34</v>
      </c>
      <c r="M22" s="69">
        <v>72</v>
      </c>
      <c r="N22" s="69">
        <v>51</v>
      </c>
      <c r="O22" s="69">
        <v>37</v>
      </c>
      <c r="P22" s="101">
        <v>34</v>
      </c>
      <c r="Q22" s="223"/>
    </row>
    <row r="23" spans="1:18" ht="14.25" customHeight="1">
      <c r="A23" s="147" t="s">
        <v>80</v>
      </c>
      <c r="B23" s="67" t="s">
        <v>79</v>
      </c>
      <c r="C23" s="76">
        <v>5</v>
      </c>
      <c r="D23" s="69"/>
      <c r="E23" s="70"/>
      <c r="F23" s="71">
        <f t="shared" si="0"/>
        <v>51</v>
      </c>
      <c r="G23" s="72">
        <f t="shared" si="1"/>
        <v>17</v>
      </c>
      <c r="H23" s="69">
        <f t="shared" si="2"/>
        <v>34</v>
      </c>
      <c r="I23" s="73">
        <v>34</v>
      </c>
      <c r="J23" s="74"/>
      <c r="K23" s="75"/>
      <c r="L23" s="222"/>
      <c r="M23" s="69"/>
      <c r="N23" s="69"/>
      <c r="O23" s="69"/>
      <c r="P23" s="101">
        <v>34</v>
      </c>
      <c r="Q23" s="223"/>
      <c r="R23" s="1"/>
    </row>
    <row r="24" spans="1:18" ht="13.5" customHeight="1" thickBot="1">
      <c r="A24" s="148" t="s">
        <v>158</v>
      </c>
      <c r="B24" s="79" t="s">
        <v>159</v>
      </c>
      <c r="C24" s="80">
        <v>5</v>
      </c>
      <c r="D24" s="81"/>
      <c r="E24" s="82"/>
      <c r="F24" s="83"/>
      <c r="G24" s="84"/>
      <c r="H24" s="85">
        <v>27</v>
      </c>
      <c r="I24" s="85">
        <v>27</v>
      </c>
      <c r="J24" s="86"/>
      <c r="K24" s="87"/>
      <c r="L24" s="224"/>
      <c r="M24" s="225"/>
      <c r="N24" s="225"/>
      <c r="O24" s="225"/>
      <c r="P24" s="211">
        <v>27</v>
      </c>
      <c r="Q24" s="219"/>
      <c r="R24" s="1"/>
    </row>
    <row r="25" spans="1:18" s="10" customFormat="1" ht="25.5" customHeight="1" thickBot="1">
      <c r="A25" s="88" t="s">
        <v>41</v>
      </c>
      <c r="B25" s="89" t="s">
        <v>74</v>
      </c>
      <c r="C25" s="129"/>
      <c r="D25" s="90"/>
      <c r="E25" s="91"/>
      <c r="F25" s="332">
        <v>234</v>
      </c>
      <c r="G25" s="333">
        <v>74</v>
      </c>
      <c r="H25" s="333">
        <f>SUM(H26:H30)</f>
        <v>160</v>
      </c>
      <c r="I25" s="94">
        <v>78</v>
      </c>
      <c r="J25" s="95">
        <f>SUM(J26:J30)</f>
        <v>82</v>
      </c>
      <c r="K25" s="96"/>
      <c r="L25" s="226">
        <f>SUM(L26:L29)</f>
        <v>56</v>
      </c>
      <c r="M25" s="93">
        <v>0</v>
      </c>
      <c r="N25" s="93">
        <f>SUM(N26:N30)</f>
        <v>0</v>
      </c>
      <c r="O25" s="93">
        <f>SUM(O28:O30)</f>
        <v>72</v>
      </c>
      <c r="P25" s="112">
        <f>SUM(P29)</f>
        <v>32</v>
      </c>
      <c r="Q25" s="227"/>
      <c r="R25" s="202"/>
    </row>
    <row r="26" spans="1:18" s="32" customFormat="1" ht="25.5" customHeight="1">
      <c r="A26" s="149" t="s">
        <v>75</v>
      </c>
      <c r="B26" s="122" t="s">
        <v>165</v>
      </c>
      <c r="C26" s="130"/>
      <c r="D26" s="205"/>
      <c r="E26" s="117">
        <v>1</v>
      </c>
      <c r="F26" s="334">
        <v>42</v>
      </c>
      <c r="G26" s="335">
        <v>10</v>
      </c>
      <c r="H26" s="336">
        <v>32</v>
      </c>
      <c r="I26" s="119">
        <v>22</v>
      </c>
      <c r="J26" s="120">
        <v>10</v>
      </c>
      <c r="K26" s="121"/>
      <c r="L26" s="221">
        <v>32</v>
      </c>
      <c r="M26" s="118"/>
      <c r="N26" s="118"/>
      <c r="O26" s="118"/>
      <c r="P26" s="210"/>
      <c r="Q26" s="228"/>
      <c r="R26" s="203"/>
    </row>
    <row r="27" spans="1:18" ht="15">
      <c r="A27" s="150" t="s">
        <v>76</v>
      </c>
      <c r="B27" s="143" t="s">
        <v>166</v>
      </c>
      <c r="C27" s="141"/>
      <c r="D27" s="133">
        <v>1</v>
      </c>
      <c r="E27" s="97"/>
      <c r="F27" s="337">
        <v>36</v>
      </c>
      <c r="G27" s="338">
        <v>12</v>
      </c>
      <c r="H27" s="338">
        <v>24</v>
      </c>
      <c r="I27" s="98">
        <f>H27-J27</f>
        <v>4</v>
      </c>
      <c r="J27" s="99">
        <v>20</v>
      </c>
      <c r="K27" s="100"/>
      <c r="L27" s="229">
        <v>24</v>
      </c>
      <c r="M27" s="98"/>
      <c r="N27" s="98"/>
      <c r="O27" s="98"/>
      <c r="P27" s="99"/>
      <c r="Q27" s="223"/>
      <c r="R27" s="1"/>
    </row>
    <row r="28" spans="1:18" ht="23.25" customHeight="1">
      <c r="A28" s="151" t="s">
        <v>95</v>
      </c>
      <c r="B28" s="144" t="s">
        <v>167</v>
      </c>
      <c r="C28" s="141"/>
      <c r="D28" s="134">
        <v>4</v>
      </c>
      <c r="E28" s="70"/>
      <c r="F28" s="339">
        <v>56</v>
      </c>
      <c r="G28" s="340">
        <v>24</v>
      </c>
      <c r="H28" s="340">
        <v>32</v>
      </c>
      <c r="I28" s="69">
        <v>20</v>
      </c>
      <c r="J28" s="101">
        <v>12</v>
      </c>
      <c r="K28" s="102"/>
      <c r="L28" s="222"/>
      <c r="M28" s="69"/>
      <c r="N28" s="69"/>
      <c r="O28" s="69">
        <v>32</v>
      </c>
      <c r="P28" s="101"/>
      <c r="Q28" s="263"/>
      <c r="R28" s="1"/>
    </row>
    <row r="29" spans="1:18" ht="15">
      <c r="A29" s="151" t="s">
        <v>96</v>
      </c>
      <c r="B29" s="145" t="s">
        <v>168</v>
      </c>
      <c r="C29" s="141"/>
      <c r="D29" s="134">
        <v>5</v>
      </c>
      <c r="E29" s="70"/>
      <c r="F29" s="339">
        <v>50</v>
      </c>
      <c r="G29" s="340">
        <v>18</v>
      </c>
      <c r="H29" s="340">
        <v>32</v>
      </c>
      <c r="I29" s="69">
        <v>24</v>
      </c>
      <c r="J29" s="101">
        <v>8</v>
      </c>
      <c r="K29" s="102"/>
      <c r="L29" s="222"/>
      <c r="M29" s="69"/>
      <c r="N29" s="69"/>
      <c r="O29" s="69"/>
      <c r="P29" s="101">
        <v>32</v>
      </c>
      <c r="Q29" s="259"/>
      <c r="R29" s="1"/>
    </row>
    <row r="30" spans="1:18" ht="26.25" thickBot="1">
      <c r="A30" s="152" t="s">
        <v>97</v>
      </c>
      <c r="B30" s="146" t="s">
        <v>77</v>
      </c>
      <c r="C30" s="142"/>
      <c r="D30" s="135">
        <v>4</v>
      </c>
      <c r="E30" s="103"/>
      <c r="F30" s="341">
        <v>50</v>
      </c>
      <c r="G30" s="342">
        <v>10</v>
      </c>
      <c r="H30" s="342">
        <v>40</v>
      </c>
      <c r="I30" s="85">
        <v>8</v>
      </c>
      <c r="J30" s="104">
        <v>32</v>
      </c>
      <c r="K30" s="105"/>
      <c r="L30" s="224"/>
      <c r="M30" s="225"/>
      <c r="N30" s="225"/>
      <c r="O30" s="225">
        <v>40</v>
      </c>
      <c r="P30" s="211"/>
      <c r="Q30" s="264"/>
      <c r="R30" s="1"/>
    </row>
    <row r="31" spans="1:18" ht="15.75" thickBot="1">
      <c r="A31" s="106" t="s">
        <v>42</v>
      </c>
      <c r="B31" s="107" t="s">
        <v>43</v>
      </c>
      <c r="C31" s="131"/>
      <c r="D31" s="108"/>
      <c r="E31" s="109"/>
      <c r="F31" s="110"/>
      <c r="G31" s="111"/>
      <c r="H31" s="93">
        <v>448</v>
      </c>
      <c r="I31" s="93">
        <v>280</v>
      </c>
      <c r="J31" s="112">
        <v>168</v>
      </c>
      <c r="K31" s="113"/>
      <c r="L31" s="253"/>
      <c r="M31" s="254"/>
      <c r="N31" s="254"/>
      <c r="O31" s="255"/>
      <c r="P31" s="256"/>
      <c r="Q31" s="265"/>
      <c r="R31" s="1"/>
    </row>
    <row r="32" spans="1:18" ht="15.75" thickBot="1">
      <c r="A32" s="88" t="s">
        <v>44</v>
      </c>
      <c r="B32" s="89" t="s">
        <v>45</v>
      </c>
      <c r="C32" s="129"/>
      <c r="D32" s="90"/>
      <c r="E32" s="114"/>
      <c r="F32" s="115">
        <f>SUM(F33,F37,F41,F45)</f>
        <v>766</v>
      </c>
      <c r="G32" s="94">
        <v>318</v>
      </c>
      <c r="H32" s="94">
        <v>448</v>
      </c>
      <c r="I32" s="94">
        <f>SUM(I33,I37,I41,I45)</f>
        <v>280</v>
      </c>
      <c r="J32" s="95">
        <v>168</v>
      </c>
      <c r="K32" s="252">
        <v>1476</v>
      </c>
      <c r="L32" s="258">
        <v>46</v>
      </c>
      <c r="M32" s="94">
        <f>SUM(M33,M37,M41)</f>
        <v>54</v>
      </c>
      <c r="N32" s="94">
        <f>SUM(N33,N37,N41)</f>
        <v>142</v>
      </c>
      <c r="O32" s="94"/>
      <c r="P32" s="94"/>
      <c r="Q32" s="266"/>
      <c r="R32" s="1"/>
    </row>
    <row r="33" spans="1:18" ht="33" customHeight="1" thickBot="1">
      <c r="A33" s="43" t="s">
        <v>46</v>
      </c>
      <c r="B33" s="60" t="s">
        <v>154</v>
      </c>
      <c r="C33" s="132"/>
      <c r="D33" s="61"/>
      <c r="E33" s="44" t="s">
        <v>161</v>
      </c>
      <c r="F33" s="55">
        <v>366</v>
      </c>
      <c r="G33" s="51">
        <v>124</v>
      </c>
      <c r="H33" s="51">
        <v>242</v>
      </c>
      <c r="I33" s="51">
        <v>128</v>
      </c>
      <c r="J33" s="52">
        <v>114</v>
      </c>
      <c r="K33" s="250">
        <f>SUM(K35:K36)</f>
        <v>288</v>
      </c>
      <c r="L33" s="257">
        <v>46</v>
      </c>
      <c r="M33" s="231">
        <v>54</v>
      </c>
      <c r="N33" s="231">
        <v>142</v>
      </c>
      <c r="O33" s="231"/>
      <c r="P33" s="231"/>
      <c r="Q33" s="267"/>
      <c r="R33" s="1"/>
    </row>
    <row r="34" spans="1:18" ht="39" customHeight="1">
      <c r="A34" s="153" t="s">
        <v>171</v>
      </c>
      <c r="B34" s="57" t="s">
        <v>153</v>
      </c>
      <c r="C34" s="133"/>
      <c r="D34" s="40"/>
      <c r="E34" s="47"/>
      <c r="F34" s="58">
        <v>366</v>
      </c>
      <c r="G34" s="54">
        <v>124</v>
      </c>
      <c r="H34" s="315">
        <v>242</v>
      </c>
      <c r="I34" s="123">
        <v>128</v>
      </c>
      <c r="J34" s="59">
        <v>114</v>
      </c>
      <c r="K34" s="42"/>
      <c r="L34" s="251">
        <v>46</v>
      </c>
      <c r="M34" s="54">
        <v>54</v>
      </c>
      <c r="N34" s="54">
        <v>142</v>
      </c>
      <c r="O34" s="41"/>
      <c r="P34" s="212"/>
      <c r="Q34" s="268"/>
      <c r="R34" s="1"/>
    </row>
    <row r="35" spans="1:18" ht="17.25" customHeight="1">
      <c r="A35" s="154" t="s">
        <v>174</v>
      </c>
      <c r="B35" s="34" t="s">
        <v>62</v>
      </c>
      <c r="C35" s="134">
        <v>3</v>
      </c>
      <c r="D35" s="12"/>
      <c r="E35" s="36"/>
      <c r="F35" s="53"/>
      <c r="G35" s="33"/>
      <c r="H35" s="33"/>
      <c r="I35" s="33"/>
      <c r="J35" s="49"/>
      <c r="K35" s="37">
        <v>144</v>
      </c>
      <c r="L35" s="232"/>
      <c r="M35" s="13">
        <v>72</v>
      </c>
      <c r="N35" s="13">
        <v>72</v>
      </c>
      <c r="O35" s="13"/>
      <c r="P35" s="207"/>
      <c r="Q35" s="269"/>
      <c r="R35" s="1"/>
    </row>
    <row r="36" spans="1:18" ht="17.25" customHeight="1" thickBot="1">
      <c r="A36" s="155" t="s">
        <v>175</v>
      </c>
      <c r="B36" s="62" t="s">
        <v>63</v>
      </c>
      <c r="C36" s="135">
        <v>4</v>
      </c>
      <c r="D36" s="45"/>
      <c r="E36" s="38"/>
      <c r="F36" s="63"/>
      <c r="G36" s="64"/>
      <c r="H36" s="64"/>
      <c r="I36" s="64"/>
      <c r="J36" s="50"/>
      <c r="K36" s="46">
        <v>144</v>
      </c>
      <c r="L36" s="218"/>
      <c r="M36" s="160"/>
      <c r="N36" s="160"/>
      <c r="O36" s="160">
        <v>144</v>
      </c>
      <c r="P36" s="209"/>
      <c r="Q36" s="264"/>
      <c r="R36" s="1"/>
    </row>
    <row r="37" spans="1:18" s="10" customFormat="1" ht="27.75" customHeight="1" thickBot="1">
      <c r="A37" s="43" t="s">
        <v>145</v>
      </c>
      <c r="B37" s="65" t="s">
        <v>155</v>
      </c>
      <c r="C37" s="132"/>
      <c r="D37" s="66"/>
      <c r="E37" s="56" t="s">
        <v>161</v>
      </c>
      <c r="F37" s="55">
        <v>128</v>
      </c>
      <c r="G37" s="51">
        <v>61</v>
      </c>
      <c r="H37" s="51">
        <v>67</v>
      </c>
      <c r="I37" s="51">
        <v>40</v>
      </c>
      <c r="J37" s="52">
        <v>27</v>
      </c>
      <c r="K37" s="48">
        <f>SUM(K39:K40)</f>
        <v>162</v>
      </c>
      <c r="L37" s="233"/>
      <c r="M37" s="51"/>
      <c r="N37" s="51"/>
      <c r="O37" s="51">
        <v>67</v>
      </c>
      <c r="P37" s="52"/>
      <c r="Q37" s="266"/>
      <c r="R37" s="1"/>
    </row>
    <row r="38" spans="1:18" ht="43.5" customHeight="1">
      <c r="A38" s="153" t="s">
        <v>172</v>
      </c>
      <c r="B38" s="57" t="s">
        <v>156</v>
      </c>
      <c r="C38" s="136"/>
      <c r="D38" s="40"/>
      <c r="E38" s="47"/>
      <c r="F38" s="58">
        <v>128</v>
      </c>
      <c r="G38" s="54">
        <v>61</v>
      </c>
      <c r="H38" s="54">
        <v>67</v>
      </c>
      <c r="I38" s="54">
        <v>40</v>
      </c>
      <c r="J38" s="59">
        <v>27</v>
      </c>
      <c r="K38" s="42"/>
      <c r="L38" s="216"/>
      <c r="M38" s="159"/>
      <c r="N38" s="159"/>
      <c r="O38" s="159">
        <v>67</v>
      </c>
      <c r="P38" s="208"/>
      <c r="Q38" s="270"/>
      <c r="R38" s="1"/>
    </row>
    <row r="39" spans="1:18" ht="18" customHeight="1">
      <c r="A39" s="154" t="s">
        <v>173</v>
      </c>
      <c r="B39" s="34" t="s">
        <v>62</v>
      </c>
      <c r="C39" s="137">
        <v>4</v>
      </c>
      <c r="D39" s="12"/>
      <c r="E39" s="36"/>
      <c r="F39" s="53"/>
      <c r="G39" s="33"/>
      <c r="H39" s="33"/>
      <c r="I39" s="33"/>
      <c r="J39" s="49"/>
      <c r="K39" s="37">
        <v>72</v>
      </c>
      <c r="L39" s="232"/>
      <c r="M39" s="13"/>
      <c r="N39" s="13"/>
      <c r="O39" s="13">
        <v>72</v>
      </c>
      <c r="P39" s="207"/>
      <c r="Q39" s="245"/>
      <c r="R39" s="1"/>
    </row>
    <row r="40" spans="1:18" ht="20.25" customHeight="1" thickBot="1">
      <c r="A40" s="155" t="s">
        <v>176</v>
      </c>
      <c r="B40" s="62" t="s">
        <v>63</v>
      </c>
      <c r="C40" s="138">
        <v>4</v>
      </c>
      <c r="D40" s="45"/>
      <c r="E40" s="38"/>
      <c r="F40" s="63"/>
      <c r="G40" s="64"/>
      <c r="H40" s="64"/>
      <c r="I40" s="64"/>
      <c r="J40" s="50"/>
      <c r="K40" s="46">
        <v>90</v>
      </c>
      <c r="L40" s="218"/>
      <c r="M40" s="160"/>
      <c r="N40" s="160"/>
      <c r="O40" s="160">
        <v>90</v>
      </c>
      <c r="P40" s="209"/>
      <c r="Q40" s="246"/>
      <c r="R40" s="1"/>
    </row>
    <row r="41" spans="1:57" s="128" customFormat="1" ht="29.25" customHeight="1" thickBot="1">
      <c r="A41" s="275" t="s">
        <v>157</v>
      </c>
      <c r="B41" s="276" t="s">
        <v>182</v>
      </c>
      <c r="C41" s="277"/>
      <c r="D41" s="278"/>
      <c r="E41" s="279" t="s">
        <v>188</v>
      </c>
      <c r="F41" s="280">
        <v>128</v>
      </c>
      <c r="G41" s="281">
        <v>61</v>
      </c>
      <c r="H41" s="281">
        <v>67</v>
      </c>
      <c r="I41" s="281">
        <v>40</v>
      </c>
      <c r="J41" s="282">
        <v>27</v>
      </c>
      <c r="K41" s="283">
        <f>SUM(K43)</f>
        <v>180</v>
      </c>
      <c r="L41" s="284"/>
      <c r="M41" s="285"/>
      <c r="N41" s="285"/>
      <c r="O41" s="285"/>
      <c r="P41" s="286">
        <v>33</v>
      </c>
      <c r="Q41" s="304">
        <v>34</v>
      </c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</row>
    <row r="42" spans="1:57" ht="20.25" customHeight="1">
      <c r="A42" s="294" t="s">
        <v>177</v>
      </c>
      <c r="B42" s="297" t="s">
        <v>183</v>
      </c>
      <c r="C42" s="300"/>
      <c r="D42" s="205"/>
      <c r="E42" s="159"/>
      <c r="F42" s="123">
        <v>128</v>
      </c>
      <c r="G42" s="123">
        <v>61</v>
      </c>
      <c r="H42" s="123">
        <v>67</v>
      </c>
      <c r="I42" s="123">
        <v>40</v>
      </c>
      <c r="J42" s="123">
        <v>27</v>
      </c>
      <c r="K42" s="159"/>
      <c r="L42" s="159"/>
      <c r="M42" s="159"/>
      <c r="N42" s="159"/>
      <c r="O42" s="159"/>
      <c r="P42" s="159">
        <v>33</v>
      </c>
      <c r="Q42" s="247">
        <v>34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18" ht="20.25" customHeight="1">
      <c r="A43" s="295" t="s">
        <v>178</v>
      </c>
      <c r="B43" s="298" t="s">
        <v>62</v>
      </c>
      <c r="C43" s="301">
        <v>5</v>
      </c>
      <c r="D43" s="12"/>
      <c r="E43" s="13"/>
      <c r="F43" s="33"/>
      <c r="G43" s="33"/>
      <c r="H43" s="33"/>
      <c r="I43" s="33"/>
      <c r="J43" s="33"/>
      <c r="K43" s="13">
        <v>180</v>
      </c>
      <c r="L43" s="13"/>
      <c r="M43" s="13"/>
      <c r="N43" s="13"/>
      <c r="O43" s="13"/>
      <c r="P43" s="13">
        <v>180</v>
      </c>
      <c r="Q43" s="248"/>
      <c r="R43" s="1"/>
    </row>
    <row r="44" spans="1:18" ht="20.25" customHeight="1" thickBot="1">
      <c r="A44" s="296" t="s">
        <v>179</v>
      </c>
      <c r="B44" s="299" t="s">
        <v>63</v>
      </c>
      <c r="C44" s="302">
        <v>6</v>
      </c>
      <c r="D44" s="303"/>
      <c r="E44" s="160"/>
      <c r="F44" s="201"/>
      <c r="G44" s="201"/>
      <c r="H44" s="201"/>
      <c r="I44" s="201"/>
      <c r="J44" s="201"/>
      <c r="K44" s="160">
        <f>SUM(P44:Q44)</f>
        <v>234</v>
      </c>
      <c r="L44" s="160"/>
      <c r="M44" s="160"/>
      <c r="N44" s="160"/>
      <c r="O44" s="160"/>
      <c r="P44" s="160"/>
      <c r="Q44" s="249">
        <v>234</v>
      </c>
      <c r="R44" s="1"/>
    </row>
    <row r="45" spans="1:18" s="10" customFormat="1" ht="27" customHeight="1" thickBot="1">
      <c r="A45" s="287" t="s">
        <v>184</v>
      </c>
      <c r="B45" s="288" t="s">
        <v>169</v>
      </c>
      <c r="C45" s="289"/>
      <c r="D45" s="290"/>
      <c r="E45" s="291" t="s">
        <v>188</v>
      </c>
      <c r="F45" s="230">
        <v>144</v>
      </c>
      <c r="G45" s="231">
        <v>672</v>
      </c>
      <c r="H45" s="231">
        <v>72</v>
      </c>
      <c r="I45" s="231">
        <v>72</v>
      </c>
      <c r="J45" s="235"/>
      <c r="K45" s="292">
        <v>612</v>
      </c>
      <c r="L45" s="230"/>
      <c r="M45" s="231"/>
      <c r="N45" s="231"/>
      <c r="O45" s="235"/>
      <c r="P45" s="293">
        <v>36</v>
      </c>
      <c r="Q45" s="306">
        <v>36</v>
      </c>
      <c r="R45" s="1"/>
    </row>
    <row r="46" spans="1:18" s="32" customFormat="1" ht="27" customHeight="1">
      <c r="A46" s="153" t="s">
        <v>185</v>
      </c>
      <c r="B46" s="57" t="s">
        <v>170</v>
      </c>
      <c r="C46" s="136"/>
      <c r="D46" s="40"/>
      <c r="E46" s="47"/>
      <c r="F46" s="58">
        <v>216</v>
      </c>
      <c r="G46" s="54">
        <v>72</v>
      </c>
      <c r="H46" s="54">
        <v>144</v>
      </c>
      <c r="I46" s="54">
        <v>72</v>
      </c>
      <c r="J46" s="59"/>
      <c r="K46" s="42"/>
      <c r="L46" s="216"/>
      <c r="M46" s="159"/>
      <c r="N46" s="159"/>
      <c r="O46" s="159"/>
      <c r="P46" s="324">
        <v>36</v>
      </c>
      <c r="Q46" s="271">
        <v>36</v>
      </c>
      <c r="R46" s="203"/>
    </row>
    <row r="47" spans="1:18" s="32" customFormat="1" ht="26.25">
      <c r="A47" s="156" t="s">
        <v>186</v>
      </c>
      <c r="B47" s="35" t="s">
        <v>146</v>
      </c>
      <c r="C47" s="139">
        <v>6</v>
      </c>
      <c r="D47" s="11"/>
      <c r="E47" s="36"/>
      <c r="F47" s="53"/>
      <c r="G47" s="33"/>
      <c r="H47" s="33"/>
      <c r="I47" s="33"/>
      <c r="J47" s="49"/>
      <c r="K47" s="37">
        <v>252</v>
      </c>
      <c r="L47" s="232"/>
      <c r="M47" s="13"/>
      <c r="N47" s="13"/>
      <c r="O47" s="13"/>
      <c r="P47" s="320">
        <v>126</v>
      </c>
      <c r="Q47" s="259">
        <v>126</v>
      </c>
      <c r="R47" s="203"/>
    </row>
    <row r="48" spans="1:18" s="32" customFormat="1" ht="15.75" thickBot="1">
      <c r="A48" s="179" t="s">
        <v>187</v>
      </c>
      <c r="B48" s="180" t="s">
        <v>63</v>
      </c>
      <c r="C48" s="181">
        <v>6</v>
      </c>
      <c r="D48" s="182"/>
      <c r="E48" s="38"/>
      <c r="F48" s="63"/>
      <c r="G48" s="64"/>
      <c r="H48" s="64"/>
      <c r="I48" s="64"/>
      <c r="J48" s="50"/>
      <c r="K48" s="46">
        <f>SUM(P48:Q48)</f>
        <v>360</v>
      </c>
      <c r="L48" s="236"/>
      <c r="M48" s="39"/>
      <c r="N48" s="39"/>
      <c r="O48" s="39"/>
      <c r="P48" s="325">
        <v>90</v>
      </c>
      <c r="Q48" s="260">
        <v>270</v>
      </c>
      <c r="R48" s="203"/>
    </row>
    <row r="49" spans="1:18" s="10" customFormat="1" ht="15.75" thickBot="1">
      <c r="A49" s="183" t="s">
        <v>47</v>
      </c>
      <c r="B49" s="184" t="s">
        <v>35</v>
      </c>
      <c r="C49" s="126"/>
      <c r="D49" s="127">
        <v>6</v>
      </c>
      <c r="E49" s="185"/>
      <c r="F49" s="126">
        <v>80</v>
      </c>
      <c r="G49" s="127">
        <f>F49-H49</f>
        <v>40</v>
      </c>
      <c r="H49" s="51">
        <v>40</v>
      </c>
      <c r="I49" s="186"/>
      <c r="J49" s="187">
        <v>40</v>
      </c>
      <c r="K49" s="48"/>
      <c r="L49" s="183"/>
      <c r="M49" s="186"/>
      <c r="N49" s="312"/>
      <c r="O49" s="313"/>
      <c r="P49" s="187">
        <v>20</v>
      </c>
      <c r="Q49" s="272">
        <v>20</v>
      </c>
      <c r="R49" s="202"/>
    </row>
    <row r="50" spans="1:18" s="14" customFormat="1" ht="20.25" customHeight="1" thickBot="1">
      <c r="A50" s="383" t="s">
        <v>48</v>
      </c>
      <c r="B50" s="384"/>
      <c r="C50" s="188"/>
      <c r="D50" s="189"/>
      <c r="E50" s="190"/>
      <c r="F50" s="191">
        <f>SUM(F25,F32,F49)</f>
        <v>1080</v>
      </c>
      <c r="G50" s="192">
        <f>SUM(G25,G32,G49)</f>
        <v>432</v>
      </c>
      <c r="H50" s="192">
        <f>SUM(H9,H25,H31,H49)</f>
        <v>2700</v>
      </c>
      <c r="I50" s="192">
        <f>SUM(I9,I25,I32)</f>
        <v>2231</v>
      </c>
      <c r="J50" s="193">
        <f>SUM(J9,J25,J32,J49)</f>
        <v>469</v>
      </c>
      <c r="K50" s="194">
        <f>SUM(K32)</f>
        <v>1476</v>
      </c>
      <c r="L50" s="237">
        <f>SUM(L9,L25,L33)</f>
        <v>612</v>
      </c>
      <c r="M50" s="238">
        <f>SUM(M9,M32,M35)</f>
        <v>828</v>
      </c>
      <c r="N50" s="316">
        <f>SUM(N9,N32,N35)</f>
        <v>612</v>
      </c>
      <c r="O50" s="316">
        <f>SUM(O9,O25,O36,O37,O39,O40)</f>
        <v>792</v>
      </c>
      <c r="P50" s="239">
        <f>SUM(P9,P25,P41,P43,P45,P47,P48,P49)</f>
        <v>612</v>
      </c>
      <c r="Q50" s="238">
        <f>SUM(Q41,Q44,Q46,Q47,Q48,Q49)</f>
        <v>720</v>
      </c>
      <c r="R50" s="204"/>
    </row>
    <row r="51" spans="1:21" ht="20.25" customHeight="1" thickBot="1">
      <c r="A51" s="369" t="s">
        <v>86</v>
      </c>
      <c r="B51" s="370"/>
      <c r="C51" s="195"/>
      <c r="D51" s="196"/>
      <c r="E51" s="44"/>
      <c r="F51" s="197"/>
      <c r="G51" s="198"/>
      <c r="H51" s="198"/>
      <c r="I51" s="198"/>
      <c r="J51" s="199"/>
      <c r="K51" s="200"/>
      <c r="L51" s="234">
        <f>L50/L6</f>
        <v>36</v>
      </c>
      <c r="M51" s="127">
        <f>M50/M6</f>
        <v>36</v>
      </c>
      <c r="N51" s="127">
        <f>N50/N6</f>
        <v>36</v>
      </c>
      <c r="O51" s="127">
        <f>O50/O6</f>
        <v>36</v>
      </c>
      <c r="P51" s="187">
        <f>P50/P6</f>
        <v>36</v>
      </c>
      <c r="Q51" s="44">
        <v>36</v>
      </c>
      <c r="R51" s="1"/>
      <c r="S51" s="1"/>
      <c r="T51" s="1"/>
      <c r="U51" s="1"/>
    </row>
    <row r="52" spans="1:18" ht="15" customHeight="1">
      <c r="A52" s="373" t="s">
        <v>201</v>
      </c>
      <c r="B52" s="374"/>
      <c r="C52" s="374"/>
      <c r="D52" s="374"/>
      <c r="E52" s="374"/>
      <c r="F52" s="374"/>
      <c r="G52" s="375"/>
      <c r="H52" s="423" t="s">
        <v>48</v>
      </c>
      <c r="I52" s="431" t="s">
        <v>81</v>
      </c>
      <c r="J52" s="431"/>
      <c r="K52" s="432"/>
      <c r="L52" s="216">
        <v>612</v>
      </c>
      <c r="M52" s="159">
        <v>756</v>
      </c>
      <c r="N52" s="123">
        <v>540</v>
      </c>
      <c r="O52" s="123">
        <f>SUM(O9,O25,O33,O37,O41,O45,O49)</f>
        <v>486</v>
      </c>
      <c r="P52" s="317">
        <f>SUM(P22,P23,P24,P29,P46,P49,P42)</f>
        <v>216</v>
      </c>
      <c r="Q52" s="305">
        <f>SUM(Q42,Q46,Q49)</f>
        <v>90</v>
      </c>
      <c r="R52" s="1"/>
    </row>
    <row r="53" spans="1:17" ht="14.25" customHeight="1">
      <c r="A53" s="376"/>
      <c r="B53" s="377"/>
      <c r="C53" s="377"/>
      <c r="D53" s="377"/>
      <c r="E53" s="377"/>
      <c r="F53" s="377"/>
      <c r="G53" s="378"/>
      <c r="H53" s="409"/>
      <c r="I53" s="427" t="s">
        <v>49</v>
      </c>
      <c r="J53" s="427"/>
      <c r="K53" s="428"/>
      <c r="L53" s="232">
        <v>0</v>
      </c>
      <c r="M53" s="13">
        <v>72</v>
      </c>
      <c r="N53" s="33">
        <v>72</v>
      </c>
      <c r="O53" s="33">
        <v>72</v>
      </c>
      <c r="P53" s="49">
        <f>SUM(P39,P47,P43)</f>
        <v>306</v>
      </c>
      <c r="Q53" s="245">
        <v>126</v>
      </c>
    </row>
    <row r="54" spans="1:17" ht="24.75" customHeight="1">
      <c r="A54" s="360" t="s">
        <v>200</v>
      </c>
      <c r="B54" s="361"/>
      <c r="C54" s="361"/>
      <c r="D54" s="361"/>
      <c r="E54" s="361"/>
      <c r="F54" s="361"/>
      <c r="G54" s="362"/>
      <c r="H54" s="409"/>
      <c r="I54" s="429" t="s">
        <v>82</v>
      </c>
      <c r="J54" s="429"/>
      <c r="K54" s="430"/>
      <c r="L54" s="232">
        <v>0</v>
      </c>
      <c r="M54" s="13">
        <v>0</v>
      </c>
      <c r="N54" s="13">
        <v>0</v>
      </c>
      <c r="O54" s="326">
        <v>234</v>
      </c>
      <c r="P54" s="327">
        <f>SUM(P40,P48)</f>
        <v>90</v>
      </c>
      <c r="Q54" s="245">
        <v>504</v>
      </c>
    </row>
    <row r="55" spans="1:17" ht="15" customHeight="1">
      <c r="A55" s="360" t="s">
        <v>202</v>
      </c>
      <c r="B55" s="361"/>
      <c r="C55" s="361"/>
      <c r="D55" s="361"/>
      <c r="E55" s="361"/>
      <c r="F55" s="361"/>
      <c r="G55" s="362"/>
      <c r="H55" s="409"/>
      <c r="I55" s="427" t="s">
        <v>83</v>
      </c>
      <c r="J55" s="427"/>
      <c r="K55" s="428"/>
      <c r="L55" s="328">
        <v>1</v>
      </c>
      <c r="M55" s="329">
        <v>1</v>
      </c>
      <c r="N55" s="329">
        <v>0</v>
      </c>
      <c r="O55" s="329">
        <v>4</v>
      </c>
      <c r="P55" s="330">
        <v>1</v>
      </c>
      <c r="Q55" s="331">
        <v>2</v>
      </c>
    </row>
    <row r="56" spans="1:17" ht="16.5" customHeight="1">
      <c r="A56" s="357"/>
      <c r="B56" s="358"/>
      <c r="C56" s="358"/>
      <c r="D56" s="358"/>
      <c r="E56" s="358"/>
      <c r="F56" s="358"/>
      <c r="G56" s="359"/>
      <c r="H56" s="409"/>
      <c r="I56" s="427" t="s">
        <v>85</v>
      </c>
      <c r="J56" s="427"/>
      <c r="K56" s="428"/>
      <c r="L56" s="328">
        <v>2</v>
      </c>
      <c r="M56" s="329">
        <v>2</v>
      </c>
      <c r="N56" s="329">
        <v>0</v>
      </c>
      <c r="O56" s="329">
        <v>6</v>
      </c>
      <c r="P56" s="330">
        <v>1</v>
      </c>
      <c r="Q56" s="331">
        <v>1</v>
      </c>
    </row>
    <row r="57" spans="1:19" ht="27" customHeight="1" thickBot="1">
      <c r="A57" s="354"/>
      <c r="B57" s="355"/>
      <c r="C57" s="355"/>
      <c r="D57" s="355"/>
      <c r="E57" s="355"/>
      <c r="F57" s="355"/>
      <c r="G57" s="356"/>
      <c r="H57" s="424"/>
      <c r="I57" s="425" t="s">
        <v>84</v>
      </c>
      <c r="J57" s="425"/>
      <c r="K57" s="426"/>
      <c r="L57" s="447">
        <v>0</v>
      </c>
      <c r="M57" s="448">
        <v>0</v>
      </c>
      <c r="N57" s="448">
        <v>1</v>
      </c>
      <c r="O57" s="448">
        <v>3</v>
      </c>
      <c r="P57" s="449">
        <v>2</v>
      </c>
      <c r="Q57" s="450">
        <v>3</v>
      </c>
      <c r="S57" s="262"/>
    </row>
    <row r="58" ht="15">
      <c r="B58" s="311"/>
    </row>
  </sheetData>
  <sheetProtection/>
  <mergeCells count="39">
    <mergeCell ref="K6:K7"/>
    <mergeCell ref="N4:O4"/>
    <mergeCell ref="H6:H7"/>
    <mergeCell ref="H52:H57"/>
    <mergeCell ref="I57:K57"/>
    <mergeCell ref="I56:K56"/>
    <mergeCell ref="I55:K55"/>
    <mergeCell ref="I54:K54"/>
    <mergeCell ref="I53:K53"/>
    <mergeCell ref="I52:K52"/>
    <mergeCell ref="F3:J3"/>
    <mergeCell ref="A1:P1"/>
    <mergeCell ref="F4:F5"/>
    <mergeCell ref="G4:G5"/>
    <mergeCell ref="L4:M4"/>
    <mergeCell ref="L3:Q3"/>
    <mergeCell ref="P4:Q4"/>
    <mergeCell ref="K3:K5"/>
    <mergeCell ref="H4:J4"/>
    <mergeCell ref="B6:B7"/>
    <mergeCell ref="A54:G54"/>
    <mergeCell ref="I5:J5"/>
    <mergeCell ref="A50:B50"/>
    <mergeCell ref="I6:I7"/>
    <mergeCell ref="J6:J7"/>
    <mergeCell ref="G6:G7"/>
    <mergeCell ref="C3:E5"/>
    <mergeCell ref="A3:A5"/>
    <mergeCell ref="B3:B5"/>
    <mergeCell ref="C6:C7"/>
    <mergeCell ref="A57:G57"/>
    <mergeCell ref="A56:G56"/>
    <mergeCell ref="A55:G55"/>
    <mergeCell ref="A6:A7"/>
    <mergeCell ref="D6:D7"/>
    <mergeCell ref="E6:E7"/>
    <mergeCell ref="A51:B51"/>
    <mergeCell ref="F6:F7"/>
    <mergeCell ref="A52:G5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8" scale="8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</row>
    <row r="2" spans="1:5" ht="15.75">
      <c r="A2" s="2" t="s">
        <v>52</v>
      </c>
      <c r="C2">
        <v>2</v>
      </c>
      <c r="D2">
        <v>10</v>
      </c>
      <c r="E2" t="s">
        <v>55</v>
      </c>
    </row>
    <row r="3" spans="1:10" ht="15.75">
      <c r="A3" s="2" t="s">
        <v>53</v>
      </c>
      <c r="C3">
        <v>3</v>
      </c>
      <c r="E3" t="s">
        <v>57</v>
      </c>
      <c r="J3" t="s">
        <v>58</v>
      </c>
    </row>
    <row r="4" spans="1:10" ht="15.75">
      <c r="A4" s="2" t="s">
        <v>54</v>
      </c>
      <c r="C4">
        <v>4</v>
      </c>
      <c r="E4" t="s">
        <v>56</v>
      </c>
      <c r="J4" t="s">
        <v>51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50</v>
      </c>
    </row>
    <row r="8" ht="15">
      <c r="J8" t="s">
        <v>59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434" t="s">
        <v>101</v>
      </c>
      <c r="C1" s="434"/>
      <c r="D1" s="434"/>
      <c r="E1" s="434"/>
      <c r="F1" s="434"/>
      <c r="G1" s="434"/>
      <c r="H1" s="434"/>
    </row>
    <row r="3" spans="1:10" ht="15">
      <c r="A3" s="436" t="s">
        <v>103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5">
      <c r="A4" s="436" t="s">
        <v>104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5">
      <c r="A5" s="435" t="s">
        <v>102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1:9" ht="15">
      <c r="A6" s="15" t="s">
        <v>102</v>
      </c>
      <c r="B6" s="15"/>
      <c r="C6" s="15"/>
      <c r="D6" s="15"/>
      <c r="E6" s="15"/>
      <c r="F6" s="15"/>
      <c r="G6" s="15"/>
      <c r="H6" s="15"/>
      <c r="I6" s="15"/>
    </row>
    <row r="7" spans="1:9" ht="15">
      <c r="A7" s="15" t="s">
        <v>102</v>
      </c>
      <c r="B7" s="15"/>
      <c r="C7" s="15"/>
      <c r="D7" s="15"/>
      <c r="E7" s="15"/>
      <c r="F7" s="15"/>
      <c r="G7" s="15"/>
      <c r="H7" s="15"/>
      <c r="I7" s="15"/>
    </row>
    <row r="8" spans="1:9" ht="15">
      <c r="A8" s="15" t="s">
        <v>102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5" t="s">
        <v>102</v>
      </c>
      <c r="B9" s="15"/>
      <c r="C9" s="15"/>
      <c r="D9" s="15"/>
      <c r="E9" s="15"/>
      <c r="F9" s="15"/>
      <c r="G9" s="15"/>
      <c r="H9" s="15"/>
      <c r="I9" s="15"/>
    </row>
    <row r="10" spans="1:9" ht="15">
      <c r="A10" s="15" t="s">
        <v>102</v>
      </c>
      <c r="B10" s="15"/>
      <c r="C10" s="15"/>
      <c r="D10" s="15"/>
      <c r="E10" s="15"/>
      <c r="F10" s="15"/>
      <c r="G10" s="15"/>
      <c r="H10" s="15"/>
      <c r="I10" s="15"/>
    </row>
    <row r="13" ht="15">
      <c r="E13" t="s">
        <v>100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140625" defaultRowHeight="15"/>
  <cols>
    <col min="1" max="1" width="3.421875" style="0" bestFit="1" customWidth="1"/>
    <col min="2" max="2" width="82.7109375" style="0" customWidth="1"/>
  </cols>
  <sheetData>
    <row r="1" spans="1:2" ht="15.75">
      <c r="A1" s="16"/>
      <c r="B1" s="17" t="s">
        <v>118</v>
      </c>
    </row>
    <row r="2" spans="1:2" ht="15.75">
      <c r="A2" s="16"/>
      <c r="B2" s="17" t="s">
        <v>206</v>
      </c>
    </row>
    <row r="3" spans="1:2" ht="15.75">
      <c r="A3" s="16" t="s">
        <v>106</v>
      </c>
      <c r="B3" s="17" t="s">
        <v>105</v>
      </c>
    </row>
    <row r="4" spans="1:2" ht="15.75">
      <c r="A4" s="16"/>
      <c r="B4" s="18" t="s">
        <v>107</v>
      </c>
    </row>
    <row r="5" spans="1:2" ht="15.75">
      <c r="A5" s="16">
        <v>1</v>
      </c>
      <c r="B5" s="19" t="s">
        <v>181</v>
      </c>
    </row>
    <row r="6" spans="1:2" ht="15.75">
      <c r="A6" s="16">
        <v>2</v>
      </c>
      <c r="B6" s="19" t="s">
        <v>109</v>
      </c>
    </row>
    <row r="7" spans="1:2" ht="15.75">
      <c r="A7" s="16">
        <v>3</v>
      </c>
      <c r="B7" s="19" t="s">
        <v>147</v>
      </c>
    </row>
    <row r="8" spans="1:2" ht="15.75">
      <c r="A8" s="16">
        <v>4</v>
      </c>
      <c r="B8" s="19" t="s">
        <v>148</v>
      </c>
    </row>
    <row r="9" spans="1:2" ht="15.75">
      <c r="A9" s="16">
        <v>5</v>
      </c>
      <c r="B9" s="19" t="s">
        <v>149</v>
      </c>
    </row>
    <row r="10" spans="1:2" ht="15.75">
      <c r="A10" s="16">
        <v>6</v>
      </c>
      <c r="B10" s="20" t="s">
        <v>108</v>
      </c>
    </row>
    <row r="11" spans="1:2" ht="15.75">
      <c r="A11" s="16"/>
      <c r="B11" s="18" t="s">
        <v>110</v>
      </c>
    </row>
    <row r="12" spans="1:2" ht="15.75">
      <c r="A12" s="16">
        <v>7</v>
      </c>
      <c r="B12" s="19" t="s">
        <v>150</v>
      </c>
    </row>
    <row r="13" spans="1:2" ht="15.75">
      <c r="A13" s="16">
        <v>8</v>
      </c>
      <c r="B13" s="19" t="s">
        <v>151</v>
      </c>
    </row>
    <row r="14" spans="1:2" ht="15.75">
      <c r="A14" s="16">
        <v>9</v>
      </c>
      <c r="B14" s="19" t="s">
        <v>152</v>
      </c>
    </row>
    <row r="15" spans="1:2" ht="15.75">
      <c r="A15" s="16"/>
      <c r="B15" s="21" t="s">
        <v>111</v>
      </c>
    </row>
    <row r="16" spans="1:2" ht="15.75">
      <c r="A16" s="16">
        <v>10</v>
      </c>
      <c r="B16" s="19" t="s">
        <v>117</v>
      </c>
    </row>
    <row r="17" spans="1:2" ht="15.75">
      <c r="A17" s="16">
        <v>11</v>
      </c>
      <c r="B17" s="19" t="s">
        <v>116</v>
      </c>
    </row>
    <row r="18" spans="1:2" ht="31.5">
      <c r="A18" s="16">
        <v>12</v>
      </c>
      <c r="B18" s="19" t="s">
        <v>115</v>
      </c>
    </row>
    <row r="19" spans="1:2" ht="15.75">
      <c r="A19" s="16"/>
      <c r="B19" s="18" t="s">
        <v>114</v>
      </c>
    </row>
    <row r="20" spans="1:2" ht="15.75">
      <c r="A20" s="16">
        <v>13</v>
      </c>
      <c r="B20" s="19" t="s">
        <v>113</v>
      </c>
    </row>
    <row r="21" spans="1:2" ht="15.75">
      <c r="A21" s="16">
        <v>14</v>
      </c>
      <c r="B21" s="19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200" zoomScaleNormal="200" zoomScaleSheetLayoutView="148" workbookViewId="0" topLeftCell="AB1">
      <selection activeCell="B16" sqref="B16:AM23"/>
    </sheetView>
  </sheetViews>
  <sheetFormatPr defaultColWidth="1.7109375" defaultRowHeight="9.75" customHeight="1"/>
  <cols>
    <col min="1" max="1" width="1.8515625" style="23" bestFit="1" customWidth="1"/>
    <col min="2" max="2" width="2.140625" style="23" bestFit="1" customWidth="1"/>
    <col min="3" max="7" width="2.57421875" style="23" bestFit="1" customWidth="1"/>
    <col min="8" max="10" width="2.7109375" style="23" bestFit="1" customWidth="1"/>
    <col min="11" max="11" width="2.421875" style="23" bestFit="1" customWidth="1"/>
    <col min="12" max="14" width="2.7109375" style="23" bestFit="1" customWidth="1"/>
    <col min="15" max="15" width="2.421875" style="23" bestFit="1" customWidth="1"/>
    <col min="16" max="19" width="2.7109375" style="23" bestFit="1" customWidth="1"/>
    <col min="20" max="20" width="2.421875" style="23" bestFit="1" customWidth="1"/>
    <col min="21" max="23" width="2.7109375" style="23" bestFit="1" customWidth="1"/>
    <col min="24" max="24" width="2.421875" style="23" bestFit="1" customWidth="1"/>
    <col min="25" max="27" width="2.7109375" style="23" bestFit="1" customWidth="1"/>
    <col min="28" max="28" width="2.421875" style="23" bestFit="1" customWidth="1"/>
    <col min="29" max="40" width="2.7109375" style="23" bestFit="1" customWidth="1"/>
    <col min="41" max="41" width="2.421875" style="23" bestFit="1" customWidth="1"/>
    <col min="42" max="44" width="2.7109375" style="23" bestFit="1" customWidth="1"/>
    <col min="45" max="45" width="1.7109375" style="23" customWidth="1"/>
    <col min="46" max="46" width="2.00390625" style="23" customWidth="1"/>
    <col min="47" max="47" width="2.7109375" style="23" bestFit="1" customWidth="1"/>
    <col min="48" max="48" width="2.421875" style="23" customWidth="1"/>
    <col min="49" max="49" width="2.28125" style="23" customWidth="1"/>
    <col min="50" max="50" width="2.421875" style="23" bestFit="1" customWidth="1"/>
    <col min="51" max="51" width="2.140625" style="23" customWidth="1"/>
    <col min="52" max="52" width="2.57421875" style="23" customWidth="1"/>
    <col min="53" max="53" width="2.7109375" style="23" bestFit="1" customWidth="1"/>
    <col min="54" max="54" width="4.8515625" style="23" bestFit="1" customWidth="1"/>
    <col min="55" max="55" width="1.8515625" style="23" bestFit="1" customWidth="1"/>
    <col min="56" max="56" width="2.421875" style="23" bestFit="1" customWidth="1"/>
    <col min="57" max="57" width="3.421875" style="23" bestFit="1" customWidth="1"/>
    <col min="58" max="58" width="2.57421875" style="23" customWidth="1"/>
    <col min="59" max="59" width="2.57421875" style="23" bestFit="1" customWidth="1"/>
    <col min="60" max="60" width="3.28125" style="23" customWidth="1"/>
    <col min="61" max="61" width="2.421875" style="23" customWidth="1"/>
    <col min="62" max="62" width="2.28125" style="23" customWidth="1"/>
    <col min="63" max="16384" width="1.7109375" style="23" customWidth="1"/>
  </cols>
  <sheetData>
    <row r="1" ht="9.75" customHeight="1">
      <c r="H1" s="23" t="s">
        <v>162</v>
      </c>
    </row>
    <row r="3" ht="9.75" customHeight="1">
      <c r="AM3" s="116"/>
    </row>
    <row r="4" spans="9:46" ht="12.75">
      <c r="I4" s="445" t="s">
        <v>131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</row>
    <row r="6" spans="1:63" ht="84.75" customHeight="1">
      <c r="A6" s="446" t="s">
        <v>132</v>
      </c>
      <c r="B6" s="442" t="s">
        <v>119</v>
      </c>
      <c r="C6" s="442"/>
      <c r="D6" s="442"/>
      <c r="E6" s="442"/>
      <c r="F6" s="22"/>
      <c r="G6" s="442" t="s">
        <v>120</v>
      </c>
      <c r="H6" s="442"/>
      <c r="I6" s="442"/>
      <c r="J6" s="22"/>
      <c r="K6" s="442" t="s">
        <v>128</v>
      </c>
      <c r="L6" s="442"/>
      <c r="M6" s="442"/>
      <c r="N6" s="442"/>
      <c r="O6" s="442" t="s">
        <v>121</v>
      </c>
      <c r="P6" s="442"/>
      <c r="Q6" s="442"/>
      <c r="R6" s="442"/>
      <c r="S6" s="22"/>
      <c r="T6" s="442" t="s">
        <v>129</v>
      </c>
      <c r="U6" s="442"/>
      <c r="V6" s="442"/>
      <c r="W6" s="22"/>
      <c r="X6" s="442" t="s">
        <v>130</v>
      </c>
      <c r="Y6" s="442"/>
      <c r="Z6" s="442"/>
      <c r="AA6" s="442"/>
      <c r="AB6" s="442" t="s">
        <v>122</v>
      </c>
      <c r="AC6" s="442"/>
      <c r="AD6" s="442"/>
      <c r="AE6" s="442"/>
      <c r="AF6" s="22"/>
      <c r="AG6" s="442" t="s">
        <v>123</v>
      </c>
      <c r="AH6" s="442"/>
      <c r="AI6" s="442"/>
      <c r="AJ6" s="22"/>
      <c r="AK6" s="442" t="s">
        <v>124</v>
      </c>
      <c r="AL6" s="442"/>
      <c r="AM6" s="442"/>
      <c r="AN6" s="442"/>
      <c r="AO6" s="442" t="s">
        <v>125</v>
      </c>
      <c r="AP6" s="442"/>
      <c r="AQ6" s="442"/>
      <c r="AR6" s="442"/>
      <c r="AS6" s="24"/>
      <c r="AT6" s="442" t="s">
        <v>126</v>
      </c>
      <c r="AU6" s="442"/>
      <c r="AV6" s="442"/>
      <c r="AW6" s="22"/>
      <c r="AX6" s="442" t="s">
        <v>127</v>
      </c>
      <c r="AY6" s="442"/>
      <c r="AZ6" s="442"/>
      <c r="BA6" s="442"/>
      <c r="BB6" s="125" t="s">
        <v>133</v>
      </c>
      <c r="BC6" s="25" t="s">
        <v>135</v>
      </c>
      <c r="BD6" s="439" t="s">
        <v>134</v>
      </c>
      <c r="BE6" s="440"/>
      <c r="BF6" s="25" t="s">
        <v>98</v>
      </c>
      <c r="BG6" s="26" t="s">
        <v>66</v>
      </c>
      <c r="BH6" s="25" t="s">
        <v>48</v>
      </c>
      <c r="BI6" s="28"/>
      <c r="BJ6" s="28"/>
      <c r="BK6" s="28"/>
    </row>
    <row r="7" spans="1:63" ht="9.75" customHeight="1">
      <c r="A7" s="446"/>
      <c r="B7" s="22">
        <v>1</v>
      </c>
      <c r="C7" s="22">
        <v>7</v>
      </c>
      <c r="D7" s="22">
        <v>14</v>
      </c>
      <c r="E7" s="22">
        <v>21</v>
      </c>
      <c r="F7" s="22">
        <v>28</v>
      </c>
      <c r="G7" s="22">
        <v>5</v>
      </c>
      <c r="H7" s="22">
        <v>12</v>
      </c>
      <c r="I7" s="22">
        <v>19</v>
      </c>
      <c r="J7" s="22">
        <v>26</v>
      </c>
      <c r="K7" s="22">
        <v>2</v>
      </c>
      <c r="L7" s="22">
        <v>9</v>
      </c>
      <c r="M7" s="22">
        <v>16</v>
      </c>
      <c r="N7" s="22">
        <v>23</v>
      </c>
      <c r="O7" s="22">
        <v>30</v>
      </c>
      <c r="P7" s="22">
        <v>7</v>
      </c>
      <c r="Q7" s="22">
        <v>14</v>
      </c>
      <c r="R7" s="22">
        <v>21</v>
      </c>
      <c r="S7" s="22">
        <v>28</v>
      </c>
      <c r="T7" s="22">
        <v>4</v>
      </c>
      <c r="U7" s="22">
        <v>11</v>
      </c>
      <c r="V7" s="22">
        <v>18</v>
      </c>
      <c r="W7" s="22">
        <v>25</v>
      </c>
      <c r="X7" s="22">
        <v>1</v>
      </c>
      <c r="Y7" s="22">
        <v>8</v>
      </c>
      <c r="Z7" s="22">
        <v>15</v>
      </c>
      <c r="AA7" s="22">
        <v>22</v>
      </c>
      <c r="AB7" s="22">
        <v>29</v>
      </c>
      <c r="AC7" s="22">
        <v>7</v>
      </c>
      <c r="AD7" s="22">
        <v>14</v>
      </c>
      <c r="AE7" s="22">
        <v>21</v>
      </c>
      <c r="AF7" s="22">
        <v>28</v>
      </c>
      <c r="AG7" s="22">
        <v>4</v>
      </c>
      <c r="AH7" s="22">
        <v>11</v>
      </c>
      <c r="AI7" s="22">
        <v>18</v>
      </c>
      <c r="AJ7" s="22">
        <v>25</v>
      </c>
      <c r="AK7" s="22">
        <v>2</v>
      </c>
      <c r="AL7" s="22">
        <v>9</v>
      </c>
      <c r="AM7" s="22">
        <v>16</v>
      </c>
      <c r="AN7" s="22">
        <v>23</v>
      </c>
      <c r="AO7" s="22">
        <v>30</v>
      </c>
      <c r="AP7" s="22">
        <v>6</v>
      </c>
      <c r="AQ7" s="22">
        <v>13</v>
      </c>
      <c r="AR7" s="22">
        <v>20</v>
      </c>
      <c r="AS7" s="22">
        <v>27</v>
      </c>
      <c r="AT7" s="22">
        <v>4</v>
      </c>
      <c r="AU7" s="22">
        <v>11</v>
      </c>
      <c r="AV7" s="22">
        <v>18</v>
      </c>
      <c r="AW7" s="22">
        <v>25</v>
      </c>
      <c r="AX7" s="22">
        <v>1</v>
      </c>
      <c r="AY7" s="22">
        <v>8</v>
      </c>
      <c r="AZ7" s="22">
        <v>15</v>
      </c>
      <c r="BA7" s="22">
        <v>22</v>
      </c>
      <c r="BB7" s="22"/>
      <c r="BC7" s="22"/>
      <c r="BD7" s="22"/>
      <c r="BE7" s="22"/>
      <c r="BF7" s="22"/>
      <c r="BG7" s="27"/>
      <c r="BH7" s="22"/>
      <c r="BI7" s="28"/>
      <c r="BJ7" s="28"/>
      <c r="BK7" s="28"/>
    </row>
    <row r="8" spans="1:63" ht="9.75" customHeight="1">
      <c r="A8" s="446"/>
      <c r="B8" s="22">
        <v>5</v>
      </c>
      <c r="C8" s="22">
        <v>12</v>
      </c>
      <c r="D8" s="22">
        <v>19</v>
      </c>
      <c r="E8" s="22">
        <v>26</v>
      </c>
      <c r="F8" s="22">
        <v>3</v>
      </c>
      <c r="G8" s="22">
        <v>10</v>
      </c>
      <c r="H8" s="22">
        <v>17</v>
      </c>
      <c r="I8" s="22">
        <v>24</v>
      </c>
      <c r="J8" s="22">
        <v>31</v>
      </c>
      <c r="K8" s="22">
        <v>7</v>
      </c>
      <c r="L8" s="22">
        <v>14</v>
      </c>
      <c r="M8" s="22">
        <v>20</v>
      </c>
      <c r="N8" s="22">
        <v>28</v>
      </c>
      <c r="O8" s="22">
        <v>5</v>
      </c>
      <c r="P8" s="22">
        <v>12</v>
      </c>
      <c r="Q8" s="22">
        <v>19</v>
      </c>
      <c r="R8" s="22">
        <v>26</v>
      </c>
      <c r="S8" s="22">
        <v>2</v>
      </c>
      <c r="T8" s="22">
        <v>9</v>
      </c>
      <c r="U8" s="22">
        <v>16</v>
      </c>
      <c r="V8" s="22">
        <v>23</v>
      </c>
      <c r="W8" s="22">
        <v>30</v>
      </c>
      <c r="X8" s="22">
        <v>6</v>
      </c>
      <c r="Y8" s="22">
        <v>13</v>
      </c>
      <c r="Z8" s="22">
        <v>20</v>
      </c>
      <c r="AA8" s="22">
        <v>27</v>
      </c>
      <c r="AB8" s="22">
        <v>5</v>
      </c>
      <c r="AC8" s="22">
        <v>12</v>
      </c>
      <c r="AD8" s="22">
        <v>19</v>
      </c>
      <c r="AE8" s="22">
        <v>26</v>
      </c>
      <c r="AF8" s="22">
        <v>2</v>
      </c>
      <c r="AG8" s="22">
        <v>9</v>
      </c>
      <c r="AH8" s="22">
        <v>16</v>
      </c>
      <c r="AI8" s="22">
        <v>23</v>
      </c>
      <c r="AJ8" s="22">
        <v>30</v>
      </c>
      <c r="AK8" s="22">
        <v>7</v>
      </c>
      <c r="AL8" s="22">
        <v>14</v>
      </c>
      <c r="AM8" s="22">
        <v>21</v>
      </c>
      <c r="AN8" s="22">
        <v>28</v>
      </c>
      <c r="AO8" s="22">
        <v>4</v>
      </c>
      <c r="AP8" s="22">
        <v>11</v>
      </c>
      <c r="AQ8" s="22">
        <v>18</v>
      </c>
      <c r="AR8" s="22">
        <v>25</v>
      </c>
      <c r="AS8" s="22">
        <v>2</v>
      </c>
      <c r="AT8" s="22">
        <v>9</v>
      </c>
      <c r="AU8" s="22">
        <v>16</v>
      </c>
      <c r="AV8" s="22">
        <v>23</v>
      </c>
      <c r="AW8" s="22">
        <v>30</v>
      </c>
      <c r="AX8" s="22">
        <v>6</v>
      </c>
      <c r="AY8" s="22">
        <v>13</v>
      </c>
      <c r="AZ8" s="22">
        <v>20</v>
      </c>
      <c r="BA8" s="22">
        <v>27</v>
      </c>
      <c r="BB8" s="22"/>
      <c r="BC8" s="22"/>
      <c r="BD8" s="22"/>
      <c r="BE8" s="22"/>
      <c r="BF8" s="22"/>
      <c r="BG8" s="27"/>
      <c r="BH8" s="22"/>
      <c r="BI8" s="28"/>
      <c r="BJ8" s="28"/>
      <c r="BK8" s="28"/>
    </row>
    <row r="9" spans="1:63" ht="9.75" customHeight="1">
      <c r="A9" s="22">
        <v>1</v>
      </c>
      <c r="B9" s="22" t="s">
        <v>191</v>
      </c>
      <c r="C9" s="22" t="s">
        <v>191</v>
      </c>
      <c r="D9" s="22" t="s">
        <v>191</v>
      </c>
      <c r="E9" s="22" t="s">
        <v>191</v>
      </c>
      <c r="F9" s="22" t="s">
        <v>191</v>
      </c>
      <c r="G9" s="22" t="s">
        <v>191</v>
      </c>
      <c r="H9" s="22" t="s">
        <v>191</v>
      </c>
      <c r="I9" s="22" t="s">
        <v>191</v>
      </c>
      <c r="J9" s="22" t="s">
        <v>191</v>
      </c>
      <c r="K9" s="22" t="s">
        <v>191</v>
      </c>
      <c r="L9" s="22" t="s">
        <v>191</v>
      </c>
      <c r="M9" s="22" t="s">
        <v>191</v>
      </c>
      <c r="N9" s="22" t="s">
        <v>191</v>
      </c>
      <c r="O9" s="22" t="s">
        <v>191</v>
      </c>
      <c r="P9" s="22" t="s">
        <v>191</v>
      </c>
      <c r="Q9" s="22" t="s">
        <v>191</v>
      </c>
      <c r="R9" s="22" t="s">
        <v>191</v>
      </c>
      <c r="S9" s="308" t="s">
        <v>192</v>
      </c>
      <c r="T9" s="308" t="s">
        <v>192</v>
      </c>
      <c r="U9" s="22" t="s">
        <v>191</v>
      </c>
      <c r="V9" s="22" t="s">
        <v>191</v>
      </c>
      <c r="W9" s="22" t="s">
        <v>191</v>
      </c>
      <c r="X9" s="22" t="s">
        <v>191</v>
      </c>
      <c r="Y9" s="22" t="s">
        <v>191</v>
      </c>
      <c r="Z9" s="22" t="s">
        <v>191</v>
      </c>
      <c r="AA9" s="22" t="s">
        <v>191</v>
      </c>
      <c r="AB9" s="22" t="s">
        <v>191</v>
      </c>
      <c r="AC9" s="22" t="s">
        <v>191</v>
      </c>
      <c r="AD9" s="22" t="s">
        <v>191</v>
      </c>
      <c r="AE9" s="22" t="s">
        <v>191</v>
      </c>
      <c r="AF9" s="22" t="s">
        <v>191</v>
      </c>
      <c r="AG9" s="22" t="s">
        <v>191</v>
      </c>
      <c r="AH9" s="22" t="s">
        <v>191</v>
      </c>
      <c r="AI9" s="22" t="s">
        <v>191</v>
      </c>
      <c r="AJ9" s="22" t="s">
        <v>191</v>
      </c>
      <c r="AK9" s="22" t="s">
        <v>191</v>
      </c>
      <c r="AL9" s="22" t="s">
        <v>191</v>
      </c>
      <c r="AM9" s="22" t="s">
        <v>191</v>
      </c>
      <c r="AN9" s="22" t="s">
        <v>191</v>
      </c>
      <c r="AO9" s="22" t="s">
        <v>191</v>
      </c>
      <c r="AP9" s="22" t="s">
        <v>191</v>
      </c>
      <c r="AQ9" s="22" t="s">
        <v>191</v>
      </c>
      <c r="AR9" s="22" t="s">
        <v>194</v>
      </c>
      <c r="AS9" s="22" t="s">
        <v>194</v>
      </c>
      <c r="AT9" s="22"/>
      <c r="AU9" s="22"/>
      <c r="AV9" s="22"/>
      <c r="AW9" s="22"/>
      <c r="AX9" s="22"/>
      <c r="AY9" s="22"/>
      <c r="AZ9" s="22"/>
      <c r="BA9" s="22"/>
      <c r="BB9" s="22">
        <v>38</v>
      </c>
      <c r="BC9" s="22">
        <v>1</v>
      </c>
      <c r="BD9" s="22">
        <v>2</v>
      </c>
      <c r="BE9" s="22"/>
      <c r="BF9" s="22"/>
      <c r="BG9" s="22">
        <v>11</v>
      </c>
      <c r="BH9" s="22">
        <v>52</v>
      </c>
      <c r="BJ9" s="28"/>
      <c r="BK9" s="28"/>
    </row>
    <row r="10" spans="1:63" ht="9.75" customHeight="1">
      <c r="A10" s="22">
        <v>2</v>
      </c>
      <c r="B10" s="22" t="s">
        <v>191</v>
      </c>
      <c r="C10" s="22" t="s">
        <v>191</v>
      </c>
      <c r="D10" s="22" t="s">
        <v>191</v>
      </c>
      <c r="E10" s="22" t="s">
        <v>191</v>
      </c>
      <c r="F10" s="22" t="s">
        <v>191</v>
      </c>
      <c r="G10" s="22" t="s">
        <v>191</v>
      </c>
      <c r="H10" s="22" t="s">
        <v>191</v>
      </c>
      <c r="I10" s="22" t="s">
        <v>191</v>
      </c>
      <c r="J10" s="22" t="s">
        <v>191</v>
      </c>
      <c r="K10" s="22" t="s">
        <v>191</v>
      </c>
      <c r="L10" s="22" t="s">
        <v>191</v>
      </c>
      <c r="M10" s="22" t="s">
        <v>191</v>
      </c>
      <c r="N10" s="22" t="s">
        <v>191</v>
      </c>
      <c r="O10" s="22" t="s">
        <v>194</v>
      </c>
      <c r="P10" s="22" t="s">
        <v>194</v>
      </c>
      <c r="Q10" s="22" t="s">
        <v>194</v>
      </c>
      <c r="R10" s="22" t="s">
        <v>194</v>
      </c>
      <c r="S10" s="308" t="s">
        <v>192</v>
      </c>
      <c r="T10" s="308" t="s">
        <v>192</v>
      </c>
      <c r="U10" s="22" t="s">
        <v>191</v>
      </c>
      <c r="V10" s="22" t="s">
        <v>191</v>
      </c>
      <c r="W10" s="22" t="s">
        <v>191</v>
      </c>
      <c r="X10" s="22" t="s">
        <v>191</v>
      </c>
      <c r="Y10" s="22" t="s">
        <v>191</v>
      </c>
      <c r="Z10" s="22" t="s">
        <v>191</v>
      </c>
      <c r="AA10" s="22" t="s">
        <v>191</v>
      </c>
      <c r="AB10" s="22" t="s">
        <v>191</v>
      </c>
      <c r="AC10" s="22" t="s">
        <v>191</v>
      </c>
      <c r="AD10" s="22" t="s">
        <v>191</v>
      </c>
      <c r="AE10" s="22" t="s">
        <v>191</v>
      </c>
      <c r="AF10" s="22" t="s">
        <v>191</v>
      </c>
      <c r="AG10" s="22" t="s">
        <v>191</v>
      </c>
      <c r="AH10" s="22" t="s">
        <v>191</v>
      </c>
      <c r="AI10" s="22" t="s">
        <v>191</v>
      </c>
      <c r="AJ10" s="22" t="s">
        <v>193</v>
      </c>
      <c r="AK10" s="22" t="s">
        <v>194</v>
      </c>
      <c r="AL10" s="22" t="s">
        <v>198</v>
      </c>
      <c r="AM10" s="22" t="s">
        <v>195</v>
      </c>
      <c r="AN10" s="22" t="s">
        <v>195</v>
      </c>
      <c r="AO10" s="22" t="s">
        <v>195</v>
      </c>
      <c r="AP10" s="22" t="s">
        <v>195</v>
      </c>
      <c r="AQ10" s="22" t="s">
        <v>195</v>
      </c>
      <c r="AR10" s="22" t="s">
        <v>195</v>
      </c>
      <c r="AS10" s="22" t="s">
        <v>196</v>
      </c>
      <c r="AT10" s="22"/>
      <c r="AU10" s="22"/>
      <c r="AV10" s="22"/>
      <c r="AW10" s="22"/>
      <c r="AX10" s="22"/>
      <c r="AY10" s="22"/>
      <c r="AZ10" s="22"/>
      <c r="BA10" s="22"/>
      <c r="BB10" s="309">
        <v>28.5</v>
      </c>
      <c r="BC10" s="22">
        <v>2</v>
      </c>
      <c r="BD10" s="22">
        <v>4</v>
      </c>
      <c r="BE10" s="309">
        <v>6.5</v>
      </c>
      <c r="BF10" s="22"/>
      <c r="BG10" s="22">
        <v>11</v>
      </c>
      <c r="BH10" s="22">
        <v>52</v>
      </c>
      <c r="BJ10" s="28"/>
      <c r="BK10" s="28"/>
    </row>
    <row r="11" spans="1:63" ht="9.75" customHeight="1">
      <c r="A11" s="22">
        <v>3</v>
      </c>
      <c r="B11" s="22" t="s">
        <v>191</v>
      </c>
      <c r="C11" s="22" t="s">
        <v>191</v>
      </c>
      <c r="D11" s="22" t="s">
        <v>191</v>
      </c>
      <c r="E11" s="22" t="s">
        <v>191</v>
      </c>
      <c r="F11" s="22" t="s">
        <v>191</v>
      </c>
      <c r="G11" s="22" t="s">
        <v>191</v>
      </c>
      <c r="H11" s="22" t="s">
        <v>191</v>
      </c>
      <c r="I11" s="22" t="s">
        <v>194</v>
      </c>
      <c r="J11" s="22" t="s">
        <v>194</v>
      </c>
      <c r="K11" s="22" t="s">
        <v>194</v>
      </c>
      <c r="L11" s="22" t="s">
        <v>194</v>
      </c>
      <c r="M11" s="22" t="s">
        <v>194</v>
      </c>
      <c r="N11" s="22" t="s">
        <v>194</v>
      </c>
      <c r="O11" s="22" t="s">
        <v>194</v>
      </c>
      <c r="P11" s="22" t="s">
        <v>194</v>
      </c>
      <c r="Q11" s="22" t="s">
        <v>194</v>
      </c>
      <c r="R11" s="22" t="s">
        <v>194</v>
      </c>
      <c r="S11" s="308" t="s">
        <v>192</v>
      </c>
      <c r="T11" s="308" t="s">
        <v>192</v>
      </c>
      <c r="U11" s="22" t="s">
        <v>191</v>
      </c>
      <c r="V11" s="22" t="s">
        <v>191</v>
      </c>
      <c r="W11" s="22" t="s">
        <v>191</v>
      </c>
      <c r="X11" s="22" t="s">
        <v>199</v>
      </c>
      <c r="Y11" s="22" t="s">
        <v>195</v>
      </c>
      <c r="Z11" s="22" t="s">
        <v>195</v>
      </c>
      <c r="AA11" s="22" t="s">
        <v>195</v>
      </c>
      <c r="AB11" s="22" t="s">
        <v>195</v>
      </c>
      <c r="AC11" s="22" t="s">
        <v>195</v>
      </c>
      <c r="AD11" s="22" t="s">
        <v>195</v>
      </c>
      <c r="AE11" s="22" t="s">
        <v>195</v>
      </c>
      <c r="AF11" s="22" t="s">
        <v>195</v>
      </c>
      <c r="AG11" s="22" t="s">
        <v>195</v>
      </c>
      <c r="AH11" s="22" t="s">
        <v>195</v>
      </c>
      <c r="AI11" s="22" t="s">
        <v>195</v>
      </c>
      <c r="AJ11" s="22" t="s">
        <v>195</v>
      </c>
      <c r="AK11" s="22" t="s">
        <v>195</v>
      </c>
      <c r="AL11" s="22" t="s">
        <v>195</v>
      </c>
      <c r="AM11" s="22" t="s">
        <v>195</v>
      </c>
      <c r="AN11" s="22" t="s">
        <v>195</v>
      </c>
      <c r="AO11" s="22" t="s">
        <v>196</v>
      </c>
      <c r="AP11" s="22" t="s">
        <v>197</v>
      </c>
      <c r="AQ11" s="22" t="s">
        <v>197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>
        <v>10.5</v>
      </c>
      <c r="BC11" s="22">
        <v>2</v>
      </c>
      <c r="BD11" s="22">
        <v>10</v>
      </c>
      <c r="BE11" s="309">
        <v>16.5</v>
      </c>
      <c r="BF11" s="22">
        <v>2</v>
      </c>
      <c r="BG11" s="22">
        <v>2</v>
      </c>
      <c r="BH11" s="22">
        <v>43</v>
      </c>
      <c r="BJ11" s="28"/>
      <c r="BK11" s="28"/>
    </row>
    <row r="12" spans="2:53" ht="9.75" customHeight="1">
      <c r="B12" s="23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  <c r="P12" s="23">
        <v>15</v>
      </c>
      <c r="Q12" s="23">
        <v>16</v>
      </c>
      <c r="R12" s="23">
        <v>17</v>
      </c>
      <c r="S12" s="23">
        <v>18</v>
      </c>
      <c r="T12" s="23">
        <v>19</v>
      </c>
      <c r="U12" s="23">
        <v>20</v>
      </c>
      <c r="V12" s="23">
        <v>21</v>
      </c>
      <c r="W12" s="23">
        <v>22</v>
      </c>
      <c r="X12" s="23">
        <v>23</v>
      </c>
      <c r="Y12" s="23">
        <v>24</v>
      </c>
      <c r="Z12" s="23">
        <v>25</v>
      </c>
      <c r="AA12" s="23">
        <v>26</v>
      </c>
      <c r="AB12" s="23">
        <v>27</v>
      </c>
      <c r="AC12" s="23">
        <v>28</v>
      </c>
      <c r="AD12" s="23">
        <v>29</v>
      </c>
      <c r="AE12" s="23">
        <v>30</v>
      </c>
      <c r="AF12" s="23">
        <v>31</v>
      </c>
      <c r="AG12" s="23">
        <v>32</v>
      </c>
      <c r="AH12" s="23">
        <v>33</v>
      </c>
      <c r="AI12" s="23">
        <v>34</v>
      </c>
      <c r="AJ12" s="23">
        <v>35</v>
      </c>
      <c r="AK12" s="23">
        <v>36</v>
      </c>
      <c r="AL12" s="23">
        <v>37</v>
      </c>
      <c r="AM12" s="23">
        <v>38</v>
      </c>
      <c r="AN12" s="23">
        <v>39</v>
      </c>
      <c r="AO12" s="23">
        <v>40</v>
      </c>
      <c r="AP12" s="23">
        <v>41</v>
      </c>
      <c r="AQ12" s="23">
        <v>42</v>
      </c>
      <c r="AR12" s="23">
        <v>43</v>
      </c>
      <c r="AS12" s="23">
        <v>44</v>
      </c>
      <c r="AT12" s="23">
        <v>45</v>
      </c>
      <c r="AU12" s="23">
        <v>46</v>
      </c>
      <c r="AV12" s="23">
        <v>47</v>
      </c>
      <c r="AW12" s="31">
        <v>48</v>
      </c>
      <c r="AX12" s="31">
        <v>49</v>
      </c>
      <c r="AY12" s="31">
        <v>50</v>
      </c>
      <c r="AZ12" s="31">
        <v>51</v>
      </c>
      <c r="BA12" s="31">
        <v>52</v>
      </c>
    </row>
    <row r="13" spans="49:60" ht="9.75" customHeight="1">
      <c r="AW13" s="443" t="s">
        <v>144</v>
      </c>
      <c r="AX13" s="443"/>
      <c r="AY13" s="443"/>
      <c r="AZ13" s="443"/>
      <c r="BA13" s="443"/>
      <c r="BB13" s="23">
        <v>77</v>
      </c>
      <c r="BC13" s="23">
        <v>5</v>
      </c>
      <c r="BD13" s="23">
        <v>16</v>
      </c>
      <c r="BE13" s="23">
        <v>23</v>
      </c>
      <c r="BF13" s="23">
        <v>2</v>
      </c>
      <c r="BG13" s="23">
        <v>24</v>
      </c>
      <c r="BH13" s="23">
        <v>147</v>
      </c>
    </row>
    <row r="16" spans="3:27" ht="9.75" customHeight="1">
      <c r="C16" s="437" t="s">
        <v>136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</row>
    <row r="17" ht="9.75" customHeight="1">
      <c r="I17" s="30"/>
    </row>
    <row r="18" spans="4:35" ht="9.75" customHeight="1">
      <c r="D18" s="438" t="s">
        <v>163</v>
      </c>
      <c r="E18" s="438"/>
      <c r="F18" s="29" t="s">
        <v>142</v>
      </c>
      <c r="G18" s="441" t="s">
        <v>137</v>
      </c>
      <c r="H18" s="441"/>
      <c r="I18" s="441"/>
      <c r="J18" s="441"/>
      <c r="K18" s="441"/>
      <c r="L18" s="441"/>
      <c r="M18" s="441"/>
      <c r="N18" s="441"/>
      <c r="Q18" s="438" t="s">
        <v>139</v>
      </c>
      <c r="R18" s="438"/>
      <c r="S18" s="29" t="s">
        <v>142</v>
      </c>
      <c r="T18" s="441" t="s">
        <v>63</v>
      </c>
      <c r="U18" s="441"/>
      <c r="V18" s="441"/>
      <c r="W18" s="441"/>
      <c r="X18" s="441"/>
      <c r="Y18" s="441"/>
      <c r="Z18" s="441"/>
      <c r="AA18" s="441"/>
      <c r="AB18" s="444"/>
      <c r="AC18" s="438" t="s">
        <v>164</v>
      </c>
      <c r="AD18" s="438"/>
      <c r="AE18" s="29" t="s">
        <v>142</v>
      </c>
      <c r="AF18" s="441" t="s">
        <v>66</v>
      </c>
      <c r="AG18" s="441"/>
      <c r="AH18" s="441"/>
      <c r="AI18" s="441"/>
    </row>
    <row r="20" spans="4:38" ht="9.75" customHeight="1">
      <c r="D20" s="438" t="s">
        <v>138</v>
      </c>
      <c r="E20" s="438"/>
      <c r="F20" s="29" t="s">
        <v>142</v>
      </c>
      <c r="G20" s="441" t="s">
        <v>62</v>
      </c>
      <c r="H20" s="441"/>
      <c r="I20" s="441"/>
      <c r="J20" s="441"/>
      <c r="K20" s="441"/>
      <c r="L20" s="441"/>
      <c r="M20" s="441"/>
      <c r="N20" s="441"/>
      <c r="Q20" s="438" t="s">
        <v>140</v>
      </c>
      <c r="R20" s="438"/>
      <c r="S20" s="29" t="s">
        <v>142</v>
      </c>
      <c r="T20" s="441" t="s">
        <v>141</v>
      </c>
      <c r="U20" s="441"/>
      <c r="V20" s="441"/>
      <c r="W20" s="441"/>
      <c r="X20" s="441"/>
      <c r="Y20" s="441"/>
      <c r="Z20" s="441"/>
      <c r="AA20" s="441"/>
      <c r="AB20" s="444"/>
      <c r="AC20" s="438" t="s">
        <v>143</v>
      </c>
      <c r="AD20" s="438"/>
      <c r="AE20" s="29" t="s">
        <v>142</v>
      </c>
      <c r="AF20" s="441" t="s">
        <v>98</v>
      </c>
      <c r="AG20" s="441"/>
      <c r="AH20" s="441"/>
      <c r="AI20" s="441"/>
      <c r="AJ20" s="441"/>
      <c r="AK20" s="441"/>
      <c r="AL20" s="441"/>
    </row>
    <row r="26" ht="9.75" customHeight="1">
      <c r="AJ26" s="23" t="s">
        <v>100</v>
      </c>
    </row>
    <row r="40" ht="9.75" customHeight="1">
      <c r="AJ40" s="23" t="s">
        <v>100</v>
      </c>
    </row>
  </sheetData>
  <sheetProtection/>
  <mergeCells count="29">
    <mergeCell ref="D20:E20"/>
    <mergeCell ref="AT6:AV6"/>
    <mergeCell ref="I4:AT4"/>
    <mergeCell ref="A6:A8"/>
    <mergeCell ref="B6:E6"/>
    <mergeCell ref="G6:I6"/>
    <mergeCell ref="K6:N6"/>
    <mergeCell ref="O6:R6"/>
    <mergeCell ref="X6:AA6"/>
    <mergeCell ref="T6:V6"/>
    <mergeCell ref="AC20:AD20"/>
    <mergeCell ref="AB6:AE6"/>
    <mergeCell ref="AK6:AN6"/>
    <mergeCell ref="AO6:AR6"/>
    <mergeCell ref="AF20:AL20"/>
    <mergeCell ref="AG6:AI6"/>
    <mergeCell ref="AC18:AD18"/>
    <mergeCell ref="G20:N20"/>
    <mergeCell ref="Q18:R18"/>
    <mergeCell ref="Q20:R20"/>
    <mergeCell ref="T20:AB20"/>
    <mergeCell ref="T18:AB18"/>
    <mergeCell ref="G18:N18"/>
    <mergeCell ref="C16:AA16"/>
    <mergeCell ref="D18:E18"/>
    <mergeCell ref="BD6:BE6"/>
    <mergeCell ref="AF18:AI18"/>
    <mergeCell ref="AX6:BA6"/>
    <mergeCell ref="AW13:BA1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2015-06-02T09:57:03Z</cp:lastPrinted>
  <dcterms:created xsi:type="dcterms:W3CDTF">2011-01-23T12:32:27Z</dcterms:created>
  <dcterms:modified xsi:type="dcterms:W3CDTF">2018-02-27T14:58:38Z</dcterms:modified>
  <cp:category/>
  <cp:version/>
  <cp:contentType/>
  <cp:contentStatus/>
</cp:coreProperties>
</file>